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2120" windowHeight="8505" tabRatio="807" firstSheet="4" activeTab="4"/>
  </bookViews>
  <sheets>
    <sheet name="11-01 Venituri" sheetId="1" state="hidden" r:id="rId1"/>
    <sheet name="11-01 -Cheltuieli" sheetId="2" state="hidden" r:id="rId2"/>
    <sheet name="11-02 Venituri (2)" sheetId="3" state="hidden" r:id="rId3"/>
    <sheet name="11-02 - Cheltuieli" sheetId="4" state="hidden" r:id="rId4"/>
    <sheet name="11-03-Cheltuieli" sheetId="5" r:id="rId5"/>
    <sheet name="11-04-Cheltuieli" sheetId="6" state="hidden" r:id="rId6"/>
  </sheets>
  <externalReferences>
    <externalReference r:id="rId9"/>
  </externalReferences>
  <definedNames>
    <definedName name="_xlnm.Print_Area" localSheetId="1">'11-01 -Cheltuieli'!$A$1:$M$475</definedName>
    <definedName name="_xlnm.Print_Area" localSheetId="0">'11-01 Venituri'!$A$1:$L$642</definedName>
    <definedName name="_xlnm.Print_Area" localSheetId="3">'11-02 - Cheltuieli'!$A$1:$M$332</definedName>
    <definedName name="_xlnm.Print_Area" localSheetId="2">'11-02 Venituri (2)'!$A$1:$L$425</definedName>
    <definedName name="_xlnm.Print_Area" localSheetId="4">'11-03-Cheltuieli'!$A$1:$M$381</definedName>
    <definedName name="_xlnm.Print_Area" localSheetId="5">'11-04-Cheltuieli'!$A$1:$M$414</definedName>
    <definedName name="_xlnm.Print_Titles" localSheetId="1">'11-01 -Cheltuieli'!$10:$12</definedName>
    <definedName name="_xlnm.Print_Titles" localSheetId="0">'11-01 Venituri'!$9:$12</definedName>
    <definedName name="_xlnm.Print_Titles" localSheetId="3">'11-02 - Cheltuieli'!$9:$11</definedName>
    <definedName name="_xlnm.Print_Titles" localSheetId="2">'11-02 Venituri (2)'!$9:$11</definedName>
    <definedName name="_xlnm.Print_Titles" localSheetId="4">'11-03-Cheltuieli'!$9:$11</definedName>
  </definedNames>
  <calcPr fullCalcOnLoad="1"/>
</workbook>
</file>

<file path=xl/sharedStrings.xml><?xml version="1.0" encoding="utf-8"?>
<sst xmlns="http://schemas.openxmlformats.org/spreadsheetml/2006/main" count="5074" uniqueCount="1767">
  <si>
    <t>Taxa de reabilitare termică</t>
  </si>
  <si>
    <t>36.02.23</t>
  </si>
  <si>
    <t>40.02.16</t>
  </si>
  <si>
    <t>Venituri din privatizare</t>
  </si>
  <si>
    <t>Impozit pe cladiri de la persoane fizice *)</t>
  </si>
  <si>
    <t>Impozit pe terenuri de la persoane fizice *)</t>
  </si>
  <si>
    <t>Zone libere</t>
  </si>
  <si>
    <t>Agricultura   (cod 83.02.03.03+83.02.03.07+83.02.03.30)</t>
  </si>
  <si>
    <t>Camere agricole</t>
  </si>
  <si>
    <t>83.02.03.07</t>
  </si>
  <si>
    <t>00.01 SD</t>
  </si>
  <si>
    <t>Vărsăminte din secţiunea de funcţionare</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</si>
  <si>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</si>
  <si>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</si>
  <si>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</si>
  <si>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</si>
  <si>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</si>
  <si>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</si>
  <si>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</si>
  <si>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</si>
  <si>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</si>
  <si>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</si>
  <si>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</si>
  <si>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</si>
  <si>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Venituri din recuperarea cheltuielilor de judecata, imputatii si despagubiri</t>
  </si>
  <si>
    <t>Depozite speciale pentru constructii de locuinte</t>
  </si>
  <si>
    <t>Învatamânt special</t>
  </si>
  <si>
    <t xml:space="preserve">Internate si cantine pentru elevi </t>
  </si>
  <si>
    <t>EXCEDENT  98.02.96</t>
  </si>
  <si>
    <t>EXCEDENT  98.02.97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</si>
  <si>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</si>
  <si>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</si>
  <si>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</si>
  <si>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</si>
  <si>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</si>
  <si>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</si>
  <si>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</si>
  <si>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</si>
  <si>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</si>
  <si>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</si>
  <si>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</si>
  <si>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</si>
  <si>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67.02.03.12</t>
  </si>
  <si>
    <t>67.02.03.30</t>
  </si>
  <si>
    <t>Sport</t>
  </si>
  <si>
    <t>Tineret</t>
  </si>
  <si>
    <t>Intretinere gradini publice, parcuri, zone verzi, baze sportive si de agrement</t>
  </si>
  <si>
    <t>67.02.05.01</t>
  </si>
  <si>
    <t>99.02.96</t>
  </si>
  <si>
    <t>Venituri din recuperarea cheltuielilor efectuate în cursul procesului de executare silită</t>
  </si>
  <si>
    <t>36.02.14</t>
  </si>
  <si>
    <t>Dividente de la societăţile şi companiile naţionale şi societăţile cu capital majoritar de stat*)</t>
  </si>
  <si>
    <t>03.02</t>
  </si>
  <si>
    <t>A1.3.  ALTE IMPOZITE  PE VENIT, PROFIT SI CASTIGURI DIN CAPITAL    (cod 05.02)</t>
  </si>
  <si>
    <t>A3.  IMPOZITE SI TAXE PE PROPRIETATE   (cod 07.02)</t>
  </si>
  <si>
    <t>16.02.50</t>
  </si>
  <si>
    <t>Subventii primite de la bugetele consiliilor judetene pentru protectia copilului</t>
  </si>
  <si>
    <t>84.02.04</t>
  </si>
  <si>
    <t>Împrumuturi temporare din trezoreria statului**)</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</si>
  <si>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</si>
  <si>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</si>
  <si>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</si>
  <si>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</si>
  <si>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</si>
  <si>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</si>
  <si>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</si>
  <si>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</si>
  <si>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</si>
  <si>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</si>
  <si>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</si>
  <si>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</si>
  <si>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</si>
  <si>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</si>
  <si>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Alte cheltuieli in domeniul sanatatii   (cod 66.02.50.50)</t>
  </si>
  <si>
    <t>Transferuri cu caracter general intre diferite nivele ale administratiei (cod56.02.06+56.02.07+56.02.09)</t>
  </si>
  <si>
    <t>41.02.05</t>
  </si>
  <si>
    <t>CHELTUIELILE SECŢIUNII DE DEZVOLTARE (cod 50.02 + 59.02 + 63.02 + 70.02 +74.02+ 79.02)</t>
  </si>
  <si>
    <t>Alte servicii în domeniile culturii, recreerii si religiei</t>
  </si>
  <si>
    <t>Ajutoare pentru locuinte</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</si>
  <si>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</si>
  <si>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</si>
  <si>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</si>
  <si>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</si>
  <si>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</si>
  <si>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</si>
  <si>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</si>
  <si>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</si>
  <si>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</si>
  <si>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</si>
  <si>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</si>
  <si>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</si>
  <si>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</si>
  <si>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</si>
  <si>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</si>
  <si>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</si>
  <si>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</si>
  <si>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</si>
  <si>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</si>
  <si>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</si>
  <si>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</si>
  <si>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Transporturi   (cod 84.02.03+84.02.04+84.02.06+84.02.50)</t>
  </si>
  <si>
    <t>Alte taxe pe utilizarea bunurilor, autorizarea utilizarii bunurilor sau pe desfasurare de activitati</t>
  </si>
  <si>
    <t>Partea a V-a ACTIUNI ECONOMICE   (cod 80.02+81.02+83.02+84.02+87.02)</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</si>
  <si>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</si>
  <si>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</si>
  <si>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</si>
  <si>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</si>
  <si>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</si>
  <si>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</si>
  <si>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</si>
  <si>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</si>
  <si>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</si>
  <si>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</si>
  <si>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</si>
  <si>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</si>
  <si>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</si>
  <si>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</si>
  <si>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</si>
  <si>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</si>
  <si>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</si>
  <si>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</si>
  <si>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</si>
  <si>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</si>
  <si>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</si>
  <si>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</si>
  <si>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Fondul naţional pentru relaţii bilaterale aferent mecanismelor financiare SEE  (cod 45.02.21.01+45.02.21.02+45.02.21.03+45.02.21.04) *)</t>
  </si>
  <si>
    <t>Programe comunitare finantate in perioada 2007-2013 (cod 45.02.15.01 + 45.02.15.02 + 45.02.15.03+45.02.15.04) *)</t>
  </si>
  <si>
    <t>Subvenţii din veniturile proprii ale Ministerului Sănătăţii către bugetele locale pentru finanţarea investiţiilor în sănătate (cod42.02.18.01+42.02.18.02+48.02.18.03)</t>
  </si>
  <si>
    <t>Impozit pe profit de la agenţi economici ¹﴿</t>
  </si>
  <si>
    <t>Excedentul secţiunii de funcţionare</t>
  </si>
  <si>
    <t>98.02.96</t>
  </si>
  <si>
    <t>Excedentul secţiunii de dezvoltare</t>
  </si>
  <si>
    <t>98.02.97</t>
  </si>
  <si>
    <t>CHELTUIELILE SECŢIUNII DE FUNCŢIONARE (cod 50.02 + 59.02 + 63.02 + 70.02 + 74.02 + 79.02)</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</si>
  <si>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</si>
  <si>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</si>
  <si>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</si>
  <si>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</si>
  <si>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</si>
  <si>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</si>
  <si>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</si>
  <si>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</si>
  <si>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</si>
  <si>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</si>
  <si>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</si>
  <si>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</si>
  <si>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</si>
  <si>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42.02.28</t>
  </si>
  <si>
    <t>42.02.29</t>
  </si>
  <si>
    <t>C2.  VANZARI DE BUNURI SI SERVICII   (cod36.02+37.02)</t>
  </si>
  <si>
    <t xml:space="preserve">49.02 </t>
  </si>
  <si>
    <t>Subventii primite de la bugetul de stat pentru finantarea unor programe de interes national (42.02.51.01+42.02.51.02)</t>
  </si>
  <si>
    <t>Finanţarea Programului Naţional de Dezvoltare Locală</t>
  </si>
  <si>
    <t>42.02.65</t>
  </si>
  <si>
    <t>48.02</t>
  </si>
  <si>
    <t>Servicii  medicale in unitati sanitare cu paturi   (cod 66.02.06.01+66.02.06.03)</t>
  </si>
  <si>
    <t>Protecţia plantelor şi carantină fitosanitară</t>
  </si>
  <si>
    <t>83.02.03.03</t>
  </si>
  <si>
    <t>96.02</t>
  </si>
  <si>
    <t>97.02</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</si>
  <si>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</si>
  <si>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</si>
  <si>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</si>
  <si>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</si>
  <si>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</si>
  <si>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</si>
  <si>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</si>
  <si>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</si>
  <si>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</si>
  <si>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</si>
  <si>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</si>
  <si>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</si>
  <si>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</si>
  <si>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</si>
  <si>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</si>
  <si>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</si>
  <si>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</si>
  <si>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</si>
  <si>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</si>
  <si>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</si>
  <si>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</si>
  <si>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</si>
  <si>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</si>
  <si>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</si>
  <si>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</si>
  <si>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</si>
  <si>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</si>
  <si>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</si>
  <si>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Subventii primite de la bugetul de stat pentru finantarea unor programe de interes national (42.02.51.01)</t>
  </si>
  <si>
    <t>Transferuri voluntare,  altele decat subventiile  (cod 37.02.01+37.02.03+37.02.50)</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</si>
  <si>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</si>
  <si>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</si>
  <si>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</si>
  <si>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</si>
  <si>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</si>
  <si>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</si>
  <si>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</si>
  <si>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</si>
  <si>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</si>
  <si>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</si>
  <si>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</si>
  <si>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</si>
  <si>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</si>
  <si>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</si>
  <si>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</si>
  <si>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</si>
  <si>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</si>
  <si>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</si>
  <si>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Alimentare cu apa si amenajari hidrotehnice   (cod 70.02.05.01+70.02.05.02)</t>
  </si>
  <si>
    <t>Contributia  parintilor sau sustinatorilor legali pentru intretinerea copiilor in crese</t>
  </si>
  <si>
    <t>Taxe si tarife pentru eliberarea de licente si autorizatii de functionare</t>
  </si>
  <si>
    <t>Locuinte, servicii si dezvoltare publica   (cod 70.02.03+70.02.05 la 70.02.07+70.02.50)</t>
  </si>
  <si>
    <t>Transport rutier   (cod 84.02.03.01 la 84.02.03.03)</t>
  </si>
  <si>
    <t>Asistenta sociala pentru familie si copii</t>
  </si>
  <si>
    <t>Impozit si taxa pe teren de la persoane juridice *)</t>
  </si>
  <si>
    <t>80.02.01.09</t>
  </si>
  <si>
    <t>81.02.07</t>
  </si>
  <si>
    <t>81.02.50</t>
  </si>
  <si>
    <t>Aviatia civila</t>
  </si>
  <si>
    <t>84.02.06.02</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</si>
  <si>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</si>
  <si>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</si>
  <si>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</si>
  <si>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</si>
  <si>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</si>
  <si>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</si>
  <si>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</si>
  <si>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</si>
  <si>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</si>
  <si>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</si>
  <si>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</si>
  <si>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</si>
  <si>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</si>
  <si>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</si>
  <si>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</si>
  <si>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</si>
  <si>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</si>
  <si>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Subventii primite de la bugetul de stat pentru finantarea investitiilor pentru institutii publice de asistenta sociala si unitati de asistenta medico-sociale</t>
  </si>
  <si>
    <t>I.  VENITURI CURENTE    (cod 00.03+00.12)</t>
  </si>
  <si>
    <t>42.02.16</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</si>
  <si>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</si>
  <si>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</si>
  <si>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</si>
  <si>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</si>
  <si>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</si>
  <si>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</si>
  <si>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</si>
  <si>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</si>
  <si>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</si>
  <si>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A1.  IMPOZIT  PE VENIT, PROFIT SI CASTIGURI DIN CAPITAL  (cod 00.05+00.06+00.07)</t>
  </si>
  <si>
    <t xml:space="preserve">Subvenţii primite din Fondul Naţional de Dezvoltare **) </t>
  </si>
  <si>
    <t>Subventii primite din Fondul de Interventie**)</t>
  </si>
  <si>
    <t>Transferuri din bugetele consiliilor judeţene pentru finanţarea centrelor  pentru protecţia copilului</t>
  </si>
  <si>
    <t>42.02.20</t>
  </si>
  <si>
    <t xml:space="preserve">REZERVE </t>
  </si>
  <si>
    <t>Fond de rezerva bugetara la dispozitia autoritatilor locale</t>
  </si>
  <si>
    <t>Varsaminte din amortizarea mijloacelor fixe</t>
  </si>
  <si>
    <t>Alte cheltuieli privind combustibili si energia</t>
  </si>
  <si>
    <t>Alte actiuni economice</t>
  </si>
  <si>
    <t xml:space="preserve">Fondul Român de Dezvoltare Sociala </t>
  </si>
  <si>
    <t>Proiecte de dezvoltare multifunctionale</t>
  </si>
  <si>
    <t>Salubritate si gestiunea deseurilor   (cod 74.02.05.01+74.02.05.02)</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</si>
  <si>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</si>
  <si>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</si>
  <si>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</si>
  <si>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</si>
  <si>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</si>
  <si>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</si>
  <si>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</si>
  <si>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</si>
  <si>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</si>
  <si>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</si>
  <si>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</si>
  <si>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</si>
  <si>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</si>
  <si>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</si>
  <si>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</si>
  <si>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</si>
  <si>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</si>
  <si>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</si>
  <si>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</si>
  <si>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</si>
  <si>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</si>
  <si>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C. VENITURI NEFISCALE  ( 00.14)</t>
  </si>
  <si>
    <t>39.02.10</t>
  </si>
  <si>
    <t>00.16</t>
  </si>
  <si>
    <t>00.02</t>
  </si>
  <si>
    <t>00.03</t>
  </si>
  <si>
    <t>00.04</t>
  </si>
  <si>
    <t>00.05</t>
  </si>
  <si>
    <t>00.06</t>
  </si>
  <si>
    <t>00.07</t>
  </si>
  <si>
    <t>Prevenire si combatere inundatii si gheturi</t>
  </si>
  <si>
    <t>Asigurari si asistenta sociala (cod68.02.04+68.02.05+68.02.06+68.02.10+68.02.11+68.02.12+ 68.02.15+ 68.02.50)</t>
  </si>
  <si>
    <t>Alte subventii primite de la administratia centrala pentru finantarea unor activitati</t>
  </si>
  <si>
    <t>43.02.20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</si>
  <si>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</si>
  <si>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</si>
  <si>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</si>
  <si>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</si>
  <si>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</si>
  <si>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</si>
  <si>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</si>
  <si>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</si>
  <si>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</si>
  <si>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</si>
  <si>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</si>
  <si>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</si>
  <si>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</si>
  <si>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</si>
  <si>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</si>
  <si>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</si>
  <si>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11.02</t>
  </si>
  <si>
    <t>11.02.01</t>
  </si>
  <si>
    <t>11.02.02</t>
  </si>
  <si>
    <t>45.02</t>
  </si>
  <si>
    <t>45.02.01</t>
  </si>
  <si>
    <t>45.02.02</t>
  </si>
  <si>
    <t>45.02.03</t>
  </si>
  <si>
    <t>45.02.04</t>
  </si>
  <si>
    <t>45.02.05</t>
  </si>
  <si>
    <t>45.02.07</t>
  </si>
  <si>
    <t>45.02.08</t>
  </si>
  <si>
    <t>81.02</t>
  </si>
  <si>
    <t>60.02</t>
  </si>
  <si>
    <t>61.02</t>
  </si>
  <si>
    <t>83.02</t>
  </si>
  <si>
    <t>83.02.03</t>
  </si>
  <si>
    <t>Sume alocate din bugetul de stat aferente corecţiilor financiare</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</si>
  <si>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</si>
  <si>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</si>
  <si>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</si>
  <si>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</si>
  <si>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</si>
  <si>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</si>
  <si>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</si>
  <si>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</si>
  <si>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</si>
  <si>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Impozit pe mijloacele de transport detinute de persoane fizice *)</t>
  </si>
  <si>
    <t>Impozit pe mijloacele de transport detinute de persoane juridice *)</t>
  </si>
  <si>
    <t>SUBVENTII DE LA ALTE NIVELE ALE ADMINISTRATIEI PUBLICE   (cod 42.02+43.02)</t>
  </si>
  <si>
    <t>42.02.51</t>
  </si>
  <si>
    <t>42.02.52</t>
  </si>
  <si>
    <t>42.02.51.01</t>
  </si>
  <si>
    <t>42.02.51.02</t>
  </si>
  <si>
    <t>37.02.03</t>
  </si>
  <si>
    <t>37.02.04</t>
  </si>
  <si>
    <t>Alte servicii în domeniul protecției mediului</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</si>
  <si>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</si>
  <si>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</si>
  <si>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</si>
  <si>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</si>
  <si>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</si>
  <si>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Alte actiuni economice   (cod 87.02.01+87.02.03 la 87.02.05+87.02.50)</t>
  </si>
  <si>
    <t>Transferuri cu caracter general intre diferite nivele ale administratiei cod56.02.06+56.02.07+56.02.09)</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</si>
  <si>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</si>
  <si>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</si>
  <si>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</si>
  <si>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</si>
  <si>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</si>
  <si>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</si>
  <si>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</si>
  <si>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</si>
  <si>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</si>
  <si>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</si>
  <si>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</si>
  <si>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</si>
  <si>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</si>
  <si>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</si>
  <si>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</si>
  <si>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</si>
  <si>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</si>
  <si>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</si>
  <si>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</si>
  <si>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</si>
  <si>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Sume primite de la UE/alti donatori in contul platilor efectuate si prefinantari (cod 45.02.01 la 45.02.05 +45.02.07+45.02.08+45.02.15 la 45.02.21)</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</si>
  <si>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</si>
  <si>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</si>
  <si>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</si>
  <si>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</si>
  <si>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</si>
  <si>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</si>
  <si>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</si>
  <si>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</si>
  <si>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</si>
  <si>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</si>
  <si>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</si>
  <si>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</si>
  <si>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</si>
  <si>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</si>
  <si>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</si>
  <si>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</si>
  <si>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</si>
  <si>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</si>
  <si>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</si>
  <si>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 xml:space="preserve">¹)  numai de la regiile autonome şi societăţile comerciale de subordonare locală care realizează </t>
  </si>
  <si>
    <t>Alte impozite pe venit, profit si castiguri din capital   (cod 05.02.50)</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</si>
  <si>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</si>
  <si>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</si>
  <si>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</si>
  <si>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</si>
  <si>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</si>
  <si>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</si>
  <si>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</si>
  <si>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</si>
  <si>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</si>
  <si>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</si>
  <si>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</si>
  <si>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</si>
  <si>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</si>
  <si>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</si>
  <si>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</si>
  <si>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</si>
  <si>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</si>
  <si>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</si>
  <si>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</si>
  <si>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</si>
  <si>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</si>
  <si>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Subvenţii din veniturile proprii ale Ministerului Sănătăţii către bugetele locale pentru finanţarea reparaţiilor capitale în sănătate</t>
  </si>
  <si>
    <t>42.02.18.02</t>
  </si>
  <si>
    <t>Prefinantare</t>
  </si>
  <si>
    <t xml:space="preserve">                                                                                                                          </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</si>
  <si>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</si>
  <si>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</si>
  <si>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</si>
  <si>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</si>
  <si>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</si>
  <si>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</si>
  <si>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</si>
  <si>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</si>
  <si>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Impozit si taxa pe cladiri    (cod 07.02.01.01+07.02.01.02)</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</si>
  <si>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</si>
  <si>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</si>
  <si>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</si>
  <si>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</si>
  <si>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</si>
  <si>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</si>
  <si>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</si>
  <si>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</si>
  <si>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</si>
  <si>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</si>
  <si>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</si>
  <si>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</si>
  <si>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</si>
  <si>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</si>
  <si>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</si>
  <si>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</si>
  <si>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</si>
  <si>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</si>
  <si>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</si>
  <si>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</si>
  <si>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</si>
  <si>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</si>
  <si>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</si>
  <si>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</si>
  <si>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</si>
  <si>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</si>
  <si>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</si>
  <si>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</si>
  <si>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 xml:space="preserve">Partea VII-a. REZERVE, EXCEDENT / DEFICIT   </t>
  </si>
  <si>
    <t xml:space="preserve">Partea VII-a. REZERVE, EXCEDENT / DEFICIT  </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</si>
  <si>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</si>
  <si>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</si>
  <si>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</si>
  <si>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</si>
  <si>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</si>
  <si>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</si>
  <si>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</si>
  <si>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</si>
  <si>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</si>
  <si>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</si>
  <si>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</si>
  <si>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</si>
  <si>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</si>
  <si>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</si>
  <si>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</si>
  <si>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</si>
  <si>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</si>
  <si>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</si>
  <si>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Subvenţii pentru finanţarea programelor multianuale prioritare de mediu şi gospodărire a apelor</t>
  </si>
  <si>
    <t>42.02.13</t>
  </si>
  <si>
    <t>33.02.24</t>
  </si>
  <si>
    <t>33.02.50</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</si>
  <si>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</si>
  <si>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</si>
  <si>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</si>
  <si>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</si>
  <si>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</si>
  <si>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</si>
  <si>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</si>
  <si>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</si>
  <si>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</si>
  <si>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</si>
  <si>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</si>
  <si>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</si>
  <si>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</si>
  <si>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</si>
  <si>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</si>
  <si>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</si>
  <si>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</si>
  <si>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</si>
  <si>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</si>
  <si>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</si>
  <si>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</si>
  <si>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</si>
  <si>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</si>
  <si>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</si>
  <si>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</si>
  <si>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</si>
  <si>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Contribuţia lunară a părinţilor pentru întreţinerea copiilor în unităţile de protecţie socială</t>
  </si>
  <si>
    <t>40.02.50</t>
  </si>
  <si>
    <t>Finantarea drepturilor acordate persoanelor cu handicap</t>
  </si>
  <si>
    <t>Subvenţii din bugetul de stat alocate conform contractelor încheiate cu direcţiile de sănătate publică</t>
  </si>
  <si>
    <t>42.02.66</t>
  </si>
  <si>
    <t xml:space="preserve">Alte cheltuieli în domeniul agriculturii </t>
  </si>
  <si>
    <t>67.02.50</t>
  </si>
  <si>
    <t>68.02.04</t>
  </si>
  <si>
    <t>68.02.06</t>
  </si>
  <si>
    <t>63.02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</si>
  <si>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</si>
  <si>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</si>
  <si>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</si>
  <si>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</si>
  <si>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</si>
  <si>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30.02.01</t>
  </si>
  <si>
    <t xml:space="preserve">Venituri din dividende ( cod 30.02.08.02+ 30.02.08.03) </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</si>
  <si>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</si>
  <si>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</si>
  <si>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</si>
  <si>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</si>
  <si>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</si>
  <si>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</si>
  <si>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</si>
  <si>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</si>
  <si>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</si>
  <si>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</si>
  <si>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</si>
  <si>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</si>
  <si>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</si>
  <si>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</si>
  <si>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</si>
  <si>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</si>
  <si>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</si>
  <si>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</si>
  <si>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</si>
  <si>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</si>
  <si>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</si>
  <si>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</si>
  <si>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</si>
  <si>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</si>
  <si>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</si>
  <si>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</si>
  <si>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</si>
  <si>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</si>
  <si>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</si>
  <si>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</si>
  <si>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</si>
  <si>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</si>
  <si>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</si>
  <si>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</si>
  <si>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</si>
  <si>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</si>
  <si>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</si>
  <si>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Subvenţii pentru acordarea ajutorului pentru încălzirea locuinţei cu lemne, cărbuni, combustibili petrolieri</t>
  </si>
  <si>
    <t>42.02.34</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</si>
  <si>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</si>
  <si>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</si>
  <si>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</si>
  <si>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</si>
  <si>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</si>
  <si>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</si>
  <si>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</si>
  <si>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</si>
  <si>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</si>
  <si>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</si>
  <si>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</si>
  <si>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</si>
  <si>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</si>
  <si>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</si>
  <si>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</si>
  <si>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</si>
  <si>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</si>
  <si>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</si>
  <si>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</si>
  <si>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</si>
  <si>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</si>
  <si>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</si>
  <si>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</si>
  <si>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</si>
  <si>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</si>
  <si>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</si>
  <si>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</si>
  <si>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</si>
  <si>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</si>
  <si>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</si>
  <si>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</si>
  <si>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</si>
  <si>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</si>
  <si>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</si>
  <si>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</si>
  <si>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</si>
  <si>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</si>
  <si>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</si>
  <si>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</si>
  <si>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</si>
  <si>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</si>
  <si>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</si>
  <si>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</si>
  <si>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</si>
  <si>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</si>
  <si>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</si>
  <si>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</si>
  <si>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</si>
  <si>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</si>
  <si>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</si>
  <si>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Programe comunitare finantate in perioada 2007-2013  (cod 45.02.15.01+45.02.15.02+45.02.15.03+45.02.15.04) *)</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</si>
  <si>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</si>
  <si>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</si>
  <si>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</si>
  <si>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</si>
  <si>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</si>
  <si>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</si>
  <si>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</si>
  <si>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</si>
  <si>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Asistenţă tehnică pentru mecanismele financiare SEE (cod 45.02.20.01+45.02.20.02+45.02.20.03+45.02.20.04) *)</t>
  </si>
  <si>
    <t>Venituri din ajutoare de stat recuperate</t>
  </si>
  <si>
    <t>D E N U M I R E A     I N D I C A T O R I L O R</t>
  </si>
  <si>
    <t>00.09</t>
  </si>
  <si>
    <t>01.02.01</t>
  </si>
  <si>
    <t>00.10</t>
  </si>
  <si>
    <t>00.11</t>
  </si>
  <si>
    <t>49.02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</si>
  <si>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</si>
  <si>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</si>
  <si>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</si>
  <si>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</si>
  <si>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</si>
  <si>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</si>
  <si>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</si>
  <si>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</si>
  <si>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</si>
  <si>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</si>
  <si>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</si>
  <si>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45.02.04.02</t>
  </si>
  <si>
    <t>45.02.05.02</t>
  </si>
  <si>
    <t>45.02.07.01</t>
  </si>
  <si>
    <t>45.02.07.02</t>
  </si>
  <si>
    <t>45.02.08.01</t>
  </si>
  <si>
    <t>45.02.08.02</t>
  </si>
  <si>
    <t>45.02.04.03</t>
  </si>
  <si>
    <t>45.02.07.03</t>
  </si>
  <si>
    <t>45.02.08.03</t>
  </si>
  <si>
    <t>45.02.15.03</t>
  </si>
  <si>
    <t>65.02.11</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</si>
  <si>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</si>
  <si>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</si>
  <si>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</si>
  <si>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</si>
  <si>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</si>
  <si>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</si>
  <si>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42.02.54</t>
  </si>
  <si>
    <t>Subvenţii pentru finanţarea locuinţelor sociale</t>
  </si>
  <si>
    <t>42.02.55</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</si>
  <si>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</si>
  <si>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</si>
  <si>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</si>
  <si>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</si>
  <si>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</si>
  <si>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</si>
  <si>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</si>
  <si>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</si>
  <si>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</si>
  <si>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</si>
  <si>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</si>
  <si>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</si>
  <si>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</si>
  <si>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</si>
  <si>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</si>
  <si>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</si>
  <si>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</si>
  <si>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</si>
  <si>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</si>
  <si>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Deficitul secţiunii de dezvoltare</t>
  </si>
  <si>
    <t>99.02.97</t>
  </si>
  <si>
    <t>Varsaminte din profitul net al regiilor autonome</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</si>
  <si>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</si>
  <si>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</si>
  <si>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</si>
  <si>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</si>
  <si>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</si>
  <si>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</si>
  <si>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</si>
  <si>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</si>
  <si>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</si>
  <si>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</si>
  <si>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</si>
  <si>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</si>
  <si>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</si>
  <si>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</si>
  <si>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</si>
  <si>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51.02</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</si>
  <si>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</si>
  <si>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</si>
  <si>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</si>
  <si>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</si>
  <si>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</si>
  <si>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</si>
  <si>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</si>
  <si>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</si>
  <si>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</si>
  <si>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</si>
  <si>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</si>
  <si>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</si>
  <si>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</si>
  <si>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</si>
  <si>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</si>
  <si>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</si>
  <si>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</si>
  <si>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</si>
  <si>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</si>
  <si>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</si>
  <si>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</si>
  <si>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</si>
  <si>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</si>
  <si>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</si>
  <si>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</si>
  <si>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</si>
  <si>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</si>
  <si>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</si>
  <si>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</si>
  <si>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</si>
  <si>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</si>
  <si>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</si>
  <si>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</si>
  <si>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</si>
  <si>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</si>
  <si>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42.02.69</t>
  </si>
  <si>
    <t>43.02.30</t>
  </si>
  <si>
    <t>Sume primite de la bugetul județului  pentru plata drepturilor de care beneficiază copiii cu cerințe educaționale speciale integrați în învățământul de masă</t>
  </si>
  <si>
    <t>43.02.31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</si>
  <si>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</si>
  <si>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</si>
  <si>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</si>
  <si>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</si>
  <si>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</si>
  <si>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</si>
  <si>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</si>
  <si>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</si>
  <si>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</si>
  <si>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</si>
  <si>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</si>
  <si>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</si>
  <si>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</si>
  <si>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</si>
  <si>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</si>
  <si>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</si>
  <si>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</si>
  <si>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</si>
  <si>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</si>
  <si>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</si>
  <si>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</si>
  <si>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Alte impozite si taxe generale pe bunuri si servicii   (cod 12.02.07)</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</si>
  <si>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</si>
  <si>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</si>
  <si>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</si>
  <si>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</si>
  <si>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</si>
  <si>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</si>
  <si>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48.02.15</t>
  </si>
  <si>
    <t>48.02.15.01</t>
  </si>
  <si>
    <t>48.02.15.02</t>
  </si>
  <si>
    <t>Alte programe  comunitare finanțate în perioada 2014-2020 (APC) ( cod 48.02.15.01+48.02.15.02)</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</si>
  <si>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</si>
  <si>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</si>
  <si>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</si>
  <si>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</si>
  <si>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</si>
  <si>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</si>
  <si>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</si>
  <si>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</si>
  <si>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</si>
  <si>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</si>
  <si>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</si>
  <si>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</si>
  <si>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</si>
  <si>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43.02.34</t>
  </si>
  <si>
    <t>Sume alocate din bugetul ANCPI pentru finanțarea lucrărilor de înregistrare sistematică din cadrul Programului național de cadastru și carte funciară</t>
  </si>
  <si>
    <t>Contribuții  pentru finanțarea  Programului  "Școală după scoală''</t>
  </si>
  <si>
    <t>33.02.33</t>
  </si>
  <si>
    <t xml:space="preserve"> Școală după  școală</t>
  </si>
  <si>
    <t>65.02.12.01</t>
  </si>
  <si>
    <t xml:space="preserve"> Servicii educaționale  complementare  (cod 65.02.12.01)</t>
  </si>
  <si>
    <t>65.02.12</t>
  </si>
  <si>
    <t>Invatamant   (cod 65.02.03 la 65.02.05+65.02.07+65.02.11+65.02.12+65.02.50)</t>
  </si>
  <si>
    <t>48.02.19</t>
  </si>
  <si>
    <t>48.02.19.01</t>
  </si>
  <si>
    <t>48.02.19.02</t>
  </si>
  <si>
    <t>48.02.19.03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</si>
  <si>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</si>
  <si>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</si>
  <si>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</si>
  <si>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</si>
  <si>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</si>
  <si>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</si>
  <si>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</si>
  <si>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</si>
  <si>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</si>
  <si>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</si>
  <si>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</si>
  <si>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</si>
  <si>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</si>
  <si>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</si>
  <si>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</si>
  <si>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</si>
  <si>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</si>
  <si>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</si>
  <si>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48.02.19.04</t>
  </si>
  <si>
    <t>Sume aferente alocărilor temporare de la bugetul de stat pe perioada indisponibilităților fondurilor externe nerambursabile</t>
  </si>
  <si>
    <t xml:space="preserve">Mecanismul  pentru Interconectarea Europei(cod 48.02.19.01+48.02.19.02+48.02.19.03+48.02.19.04) </t>
  </si>
  <si>
    <t>Diverse venituri (cod 36.02.01+36.02.05+36.02.06+36.02.11+36.02.14+36.02.50)</t>
  </si>
  <si>
    <t>Diverse venituri (cod 36.02.07+36.02.22+36.02.23+36.02.31+36.02.47)</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</si>
  <si>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</si>
  <si>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</si>
  <si>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</si>
  <si>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</si>
  <si>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</si>
  <si>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</si>
  <si>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</si>
  <si>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</si>
  <si>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Alte sume primite de la UE ( cod 46.02.03+46.02.04)</t>
  </si>
  <si>
    <t>33.02.26</t>
  </si>
  <si>
    <t>Venituri din despăgubiri</t>
  </si>
  <si>
    <t>Venituri din prestari de servicii si alte activitati  (cod 33.02.08 + 33.02.10 + 33.02.12 +33.02.13+ 33.02.24 +33.02.26+33.02.27+33.02.28+33.02.33+33.02.50)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</si>
  <si>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</si>
  <si>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</si>
  <si>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</si>
  <si>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</si>
  <si>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</si>
  <si>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</si>
  <si>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</si>
  <si>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</si>
  <si>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</si>
  <si>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Cote si sume defalcate din impozitul pe venit   (cod 04.02.01+04.02.04+04.02.05)</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</si>
  <si>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</si>
  <si>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</si>
  <si>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</si>
  <si>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</si>
  <si>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</si>
  <si>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</si>
  <si>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Subventii de la alte administratii   (cod43.02.01+43.02.04+ 43.02.07+43.02.08+43.02.20+43.02.21+43.02.23+43.02.24+43.02.30 + 43.02.31+43.02.34+43.02.39)</t>
  </si>
  <si>
    <t>Subvenții acordate în baza contractelor de parteneriat sau asociere ( cod 43.02.39.01)</t>
  </si>
  <si>
    <t>Subvenții acordate în baza contractelor de parteneriat sau asociere ( cod 43.02.39.02)</t>
  </si>
  <si>
    <t>Subventii de la alte administratii   (cod  43.02.31+43.02.39)</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</si>
  <si>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</si>
  <si>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</si>
  <si>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</si>
  <si>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</si>
  <si>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</si>
  <si>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</si>
  <si>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</si>
  <si>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</si>
  <si>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</si>
  <si>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</si>
  <si>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</si>
  <si>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Subventii de la bugetul de stat (cod42.02.01+42.02.05+42.02.10+42.02.12 la 42.02.16+ 42.02.18+42.02.20 +42.02.21+42.02.28+42.02.29+42.02.34 + 42.02.35+42.02.40 la 42.02.42+ 42.02.45+42.02.51+42.02.52+42.02.54+42.02.55+42.02.62+42.02.65 la 42.02.67+42.02.69+42.02.73+42.02.77+42.02.79)</t>
  </si>
  <si>
    <t>Subventii de la bugetul de stat (cod 42.02.21+42.02.28+42.02.34 + 42.02.35 +42.02.41 + 42.02.42 + 42.02.45+42.02.51+42.02.54+42.02.66+42.02.73+42.02.79)</t>
  </si>
  <si>
    <t>Subvenții pentru finanțarea liceelor tehnologice cu profil preponderent agricol (cod 42.02.79.02)</t>
  </si>
  <si>
    <t>Subventii de la bugetul de stat (cod 42.02.01+42.02.05+42.02.10+42.02.12 la 42.02.16+ 42.02.18+42.02.20+42.02.29+42.02.40+42.02.51+42.02.52+42.02.55+42.02.62+42.02.65+42.02.67+42.02.69+42.02.77+42.02.79)</t>
  </si>
  <si>
    <t>VENITURI PROPRII (00.02-11.02-37.02+00.15)</t>
  </si>
  <si>
    <t>VENITURI PROPRII (00.02-11.02-37.02)</t>
  </si>
  <si>
    <t>VENITURII PROPRII (cod 00.02-11.02-37.02+00.15)</t>
  </si>
  <si>
    <t>11.02.09</t>
  </si>
  <si>
    <t>TOTAL VENITURI
(cod 00.02+00.15+00.16+00.17+45.02+ 46.02+48.02)</t>
  </si>
  <si>
    <t>TOTAL CHELTUIELI
 (cod 50.02+59.02+63.02+70.02+74.02+79.02)</t>
  </si>
  <si>
    <t>Servicii culturale cod 67.02.03.02 la 67.02.03.08+67.02.03.12+67.02.03.30)</t>
  </si>
  <si>
    <t>C2.  VANZARI DE BUNURI SI SERVICII 
  (cod 33.02+34.02+35.02+36.02+37.02)</t>
  </si>
  <si>
    <t>A1.  IMPOZIT  PE VENIT, PROFIT SI CASTIGURI DIN CAPITAL 
 (cod 00.05+00.06+00.07)</t>
  </si>
  <si>
    <t>Încasări din rambursarea împrumuturilor acordate 
(cod 40.02.06+40.02.07+40.02.10+40.02.11+40.02.13+40.02.14+40.02.16+40.02.18+40.02.50)</t>
  </si>
  <si>
    <t>A1.3.  ALTE IMPOZITE  PE VENIT, PROFIT SI CASTIGURI DIN CAPITAL  
  (cod 05.02)</t>
  </si>
  <si>
    <t xml:space="preserve"> Programul Termoficare (cod 42.02.01.01+42.02.01.02)</t>
  </si>
  <si>
    <t>Sume primite de la UE/alti donatori in contul platilor efectuate si prefinantari 
(cod 45.02.01 la 45.02.05 +45.02.07+45.02.08+45.02.15 la 45.02.21)</t>
  </si>
  <si>
    <t>ANEXA I</t>
  </si>
  <si>
    <t>ANEXA II</t>
  </si>
  <si>
    <t xml:space="preserve">Fondul European de Dezvoltare Regională (FEDR)
 (cod 48.02.01.01+48.02.01.02+48.02.01.03) </t>
  </si>
  <si>
    <t>Subventii de la alte administratii  
 (cod 43.02.01+43.02.04+43.02.07+43.02.08+43.02.20+43.02.21+43.02.23+43.02.24+
43.02.30+43.02.34+43.02.39)</t>
  </si>
  <si>
    <t>Diverse venituri (cod36.02.01+36.02.05+36.02.06+36.02.07+36.02.11+36.02.14+36.02.22+36.02.23+36.02.31+
36.02.47+36.02.50)</t>
  </si>
  <si>
    <t xml:space="preserve">NOTA: </t>
  </si>
  <si>
    <t>48.10.33.02</t>
  </si>
  <si>
    <t>48.10.33.01</t>
  </si>
  <si>
    <t>48.10.33</t>
  </si>
  <si>
    <t>Asistență tehnică aferentă Mecanismelor financiare Spaţiul Economic European și Norvegian 2014-2021(cod 48.10.33.01+48.10.33.02)</t>
  </si>
  <si>
    <t>48.10.32.02</t>
  </si>
  <si>
    <t>48.10.32.01</t>
  </si>
  <si>
    <t>48.10.32</t>
  </si>
  <si>
    <t>Fondul pentru relații bilaterale aferent Mecanismelor financiare Spaţiul Economic European și Norvegian 2014-2021(cod 48.10.32.01+48.10.32.02)</t>
  </si>
  <si>
    <t>48.10.19.04</t>
  </si>
  <si>
    <t>48.10.19.03</t>
  </si>
  <si>
    <t>48.10.19.02</t>
  </si>
  <si>
    <t>48.10.19.01</t>
  </si>
  <si>
    <t>48.10.19</t>
  </si>
  <si>
    <t xml:space="preserve">Mecanismul  pentru Interconectarea Europei(cod 48.10.19.01+48.10.19.02+48.10.19.03+48.10.19.04) </t>
  </si>
  <si>
    <t>48.10.16.03</t>
  </si>
  <si>
    <t>Prefinanțări</t>
  </si>
  <si>
    <t>48.10.16.02</t>
  </si>
  <si>
    <t>Sume primite in contul platilor efectuate in anii anteriori</t>
  </si>
  <si>
    <t>48.10.16.01</t>
  </si>
  <si>
    <t>Sume primite in contul platilor efectuate in anul curent</t>
  </si>
  <si>
    <t>48.10.16</t>
  </si>
  <si>
    <t>Alte facilitati si instrumente postaderare (AFIP) (cod 48.10.16.01+48.10.16.02+48.10.16.03)</t>
  </si>
  <si>
    <t>48.10.15.03</t>
  </si>
  <si>
    <t>Prefinanțare</t>
  </si>
  <si>
    <t>48.10.15.02</t>
  </si>
  <si>
    <t>48.10.15.01</t>
  </si>
  <si>
    <t>48.10.15</t>
  </si>
  <si>
    <t>Alte programe  comunitare finanțate în perioada 2014-2020 (APC) ( cod 48.10.15.01+48.10.15.02+48.10.15.03)</t>
  </si>
  <si>
    <t>48.10.12.03</t>
  </si>
  <si>
    <t>48.10.12.02</t>
  </si>
  <si>
    <t>48.10.12.01</t>
  </si>
  <si>
    <t>48.10.12</t>
  </si>
  <si>
    <t xml:space="preserve">Instrumentul European de Vecinătate (ENI) (cod 48.10.12.01+48.10.12.02+48.10.12.03) </t>
  </si>
  <si>
    <t>48.10.11.03</t>
  </si>
  <si>
    <t>48.10.11.02</t>
  </si>
  <si>
    <t>48.10.11.01</t>
  </si>
  <si>
    <t>48.10.11</t>
  </si>
  <si>
    <t xml:space="preserve">Instrumentul de Asistenţă pentru Preaderare (IPA II) (cod 48.10.11.01+48.10.11.02+48.10.11.03) </t>
  </si>
  <si>
    <t>48.10.05.03</t>
  </si>
  <si>
    <t>48.10.05.02</t>
  </si>
  <si>
    <t>48.10.05.01</t>
  </si>
  <si>
    <t>48.10.05</t>
  </si>
  <si>
    <t xml:space="preserve">Fondul European  pentru Pescuit și Afaceri Maritime ( FEPAM) (cod 48.10.05.01+48.10.05.02+48.10.05.03) </t>
  </si>
  <si>
    <t>48.10.04.03</t>
  </si>
  <si>
    <t>48.10.04.02</t>
  </si>
  <si>
    <t>48.10.04.01</t>
  </si>
  <si>
    <t>48.10.04</t>
  </si>
  <si>
    <t xml:space="preserve">Fondul European Agricol de Dezvoltare Rurala  (FEADR)  (cod 48.10.04.01+48.10.04.02+48.10.04.03) </t>
  </si>
  <si>
    <t>48.10.03.03</t>
  </si>
  <si>
    <t>48.10.03.02</t>
  </si>
  <si>
    <t>48.10.03.01</t>
  </si>
  <si>
    <t>48.10.03</t>
  </si>
  <si>
    <t xml:space="preserve">Fondul de Coeziune (FC)  (cod 48.10.03.01+48.10.03.02+48.10.03.03) </t>
  </si>
  <si>
    <t>48.10.02.03</t>
  </si>
  <si>
    <t>48.10.02.02</t>
  </si>
  <si>
    <t>48.10.02.01</t>
  </si>
  <si>
    <t>48.10.02</t>
  </si>
  <si>
    <t xml:space="preserve">Fondul Social European (FSE)  (cod 48.10.02.01+48.10.02.02+48.10.02.03) </t>
  </si>
  <si>
    <t>48.10.01.03</t>
  </si>
  <si>
    <t>48.10.01.02</t>
  </si>
  <si>
    <t>48.10.01.01</t>
  </si>
  <si>
    <t>48.10.01</t>
  </si>
  <si>
    <t xml:space="preserve">Fondul European de Dezvoltare Regională (FEDR) (cod 48.10.01.01+48.10.01.02+48.10.01.03) </t>
  </si>
  <si>
    <t>48.10</t>
  </si>
  <si>
    <t>Sume primite de la UE/alti donatori in contul platilor efectuate si prefinantari aferente cadrului financiar 2014-2020 ( cod 48.10.01 la  cod 48.10.05+48.10.11+48.10.12+48.10.15+ 48.10.16+48.10.19+48.10.32+48.10.33)</t>
  </si>
  <si>
    <t>46.10.04</t>
  </si>
  <si>
    <t>46.10</t>
  </si>
  <si>
    <t>Alte sume primite de la UE ( cod 46.10.04)</t>
  </si>
  <si>
    <t>45.10.21.04</t>
  </si>
  <si>
    <t>45.10.21.03</t>
  </si>
  <si>
    <t>45.10.21.02</t>
  </si>
  <si>
    <t>45.10.21.01</t>
  </si>
  <si>
    <t>45.10.21</t>
  </si>
  <si>
    <t>Fondul naţional pentru relaţii bilaterale aferent mecanismelor financiare SEE  (cod 45.10.21.01+45.10.21.02+45.10.21.03+45.10.21.04) *)</t>
  </si>
  <si>
    <t>45.10.20.04</t>
  </si>
  <si>
    <t>45.10.20.03</t>
  </si>
  <si>
    <t>45.10.20.02</t>
  </si>
  <si>
    <t>45.10.20.01</t>
  </si>
  <si>
    <t>45.10.20</t>
  </si>
  <si>
    <t>Asistenţă tehnică pentru mecanismele financiare SEE (cod 45.10.20.01+45.10.20.02+45.10.20.03+45.10.20.04) *)</t>
  </si>
  <si>
    <t>45.10.19.04</t>
  </si>
  <si>
    <t>45.10.19.02</t>
  </si>
  <si>
    <t>45.10.19.01</t>
  </si>
  <si>
    <t>45.10.19</t>
  </si>
  <si>
    <t>Programul de cooperare elvetiano-roman vizand reducerea disparitatilor economice si sociale in cadrul Uniunii Europene extinse (cod 45.10.19.01+45.10.19.02+45.10.19.04) *)</t>
  </si>
  <si>
    <t>45.10.18.04</t>
  </si>
  <si>
    <t>45.10.18.03</t>
  </si>
  <si>
    <t>45.10.18.02</t>
  </si>
  <si>
    <t>45.10.18.01</t>
  </si>
  <si>
    <t>45.10.18</t>
  </si>
  <si>
    <t>Mecanismul financiar norvegian (cod 45.10.18.01+45.10.18.02+45.10.18.03+45.10.18.04) *)</t>
  </si>
  <si>
    <t>45.10.17.04</t>
  </si>
  <si>
    <t>45.10.17.03</t>
  </si>
  <si>
    <t>45.10.17.02</t>
  </si>
  <si>
    <t>45.10.17.01</t>
  </si>
  <si>
    <t>45.10.17</t>
  </si>
  <si>
    <t>Mecanismul financiar SEE (cod 45.10.17.01+45.10.17.02+45.10.17.03+45.10.17.04)*)</t>
  </si>
  <si>
    <t>45.10.16.04</t>
  </si>
  <si>
    <t>45.10.16.03</t>
  </si>
  <si>
    <t>45.10.16.02</t>
  </si>
  <si>
    <t>45.10.16.01</t>
  </si>
  <si>
    <t>45.10.16</t>
  </si>
  <si>
    <t>Alte facilitati si instrumente postaderare (cod 45.10.16.01+45.10.16.02+45.10.16.03+45.10.16.04) *)</t>
  </si>
  <si>
    <t>45.10.15.04</t>
  </si>
  <si>
    <t>45.10.15.03</t>
  </si>
  <si>
    <t>45.10.15.02</t>
  </si>
  <si>
    <t>45.10.15.01</t>
  </si>
  <si>
    <t>45.10.15</t>
  </si>
  <si>
    <t>Programe comunitare finantate in perioada 2007-2013   (cod 45.10.15.01 + 45.10.15.02 + 45.10.15.03+45.10.15.04) *)</t>
  </si>
  <si>
    <t>45.10.08.04</t>
  </si>
  <si>
    <t>45.10.08.03</t>
  </si>
  <si>
    <t>45.10.08.02</t>
  </si>
  <si>
    <t>45.10.08.01</t>
  </si>
  <si>
    <t>45.10.08</t>
  </si>
  <si>
    <t>Instrumentul European de Vecinatate si Parteneriat ( cod 45.10.08.01 + 45.10.08.02 + 45.10.08.03+ 45.10.08.04) *)</t>
  </si>
  <si>
    <t>45.10.07.04</t>
  </si>
  <si>
    <t>45.10.07.03</t>
  </si>
  <si>
    <t>45.10.07.02</t>
  </si>
  <si>
    <t>45.10.07.01</t>
  </si>
  <si>
    <t>45.10.07</t>
  </si>
  <si>
    <t>Instrumentul de Asistenta pentru Preaderare ( cod 45.10.07.01 + 45.10.07.02 + 45.10.07.03+ 45.10.07.04) *)</t>
  </si>
  <si>
    <t>45.10.05.04</t>
  </si>
  <si>
    <t>45.10.05.02</t>
  </si>
  <si>
    <t>45.10.05</t>
  </si>
  <si>
    <t>Fondul European de Pescuit( cod 45.10.05.02+45.10.05.04) *)</t>
  </si>
  <si>
    <t>45.10.04.04</t>
  </si>
  <si>
    <t>45.10.04.03</t>
  </si>
  <si>
    <t>45.10.04.02</t>
  </si>
  <si>
    <t>45.10.04.01</t>
  </si>
  <si>
    <t>45.10.04</t>
  </si>
  <si>
    <t>Fondul  European Agricol de Dezvoltare Rurala( cod 45.10.04.01+45.10.04.02+45.10.04.03+45.10.04.04) *) ^)</t>
  </si>
  <si>
    <t>45.10.03.04</t>
  </si>
  <si>
    <t>45.10.03.02</t>
  </si>
  <si>
    <t>45.10.03</t>
  </si>
  <si>
    <t>Fondul de Coeziune( cod 45.10.03.02+45.10.03.04) *)</t>
  </si>
  <si>
    <t>45.10.02.04</t>
  </si>
  <si>
    <t>45.10.02.02</t>
  </si>
  <si>
    <t>45.10.02</t>
  </si>
  <si>
    <t>Fondul Social European( cod 45.10.02.02+45.10.02.04) *)</t>
  </si>
  <si>
    <t>45.10.01.04</t>
  </si>
  <si>
    <t>45.10.01.02</t>
  </si>
  <si>
    <t>45.10.01</t>
  </si>
  <si>
    <t>Fondul European de Dezvoltare Regionala ( cod  45.10.01.02+45.10.01.04 ) *)</t>
  </si>
  <si>
    <t>45.10</t>
  </si>
  <si>
    <t>Sume primite de la UE/alti donatori in contul platilor efectuate si prefinantari  (cod 45.10.01 la 45.10.05 +45.10.07+45.10.08+45.10.15+45.10.16+45.10.17+45.10.18+45.10.19+ 45.10.20+45.10.21)</t>
  </si>
  <si>
    <t>43.10.31</t>
  </si>
  <si>
    <t>Sume alocate din bugetul AFIR, pentru susținerea proiectelor din PNDR 2014-2020 ****)</t>
  </si>
  <si>
    <t>43.10.19</t>
  </si>
  <si>
    <t>Subventii pentru institutiile publice destinate sectiunii de dezvoltare</t>
  </si>
  <si>
    <t>43.10.17.03</t>
  </si>
  <si>
    <t>Sume din veniturile proprii ale Ministerului Sănătăţii către bugetele locale pentru finanţarea altor investiţii în sănătate</t>
  </si>
  <si>
    <t>43.10.17.02</t>
  </si>
  <si>
    <t>Sume din veniturile proprii ale Ministerului Sănătăţii către bugetele locale pentru finanţarea reparaţiilor capitale în sănătate</t>
  </si>
  <si>
    <t>43.10.17.01</t>
  </si>
  <si>
    <t>Sume din veniturile proprii ale Ministerului Sănătăţii către bugetele locale pentru finanţarea aparaturii medicale şi echipamentelor de comunicaţii în urgenţă în sănătate</t>
  </si>
  <si>
    <t>43.10.17</t>
  </si>
  <si>
    <t>Sume din veniturile proprii ale Ministerului Sănătăţii către bugetele locale pentru finanţarea investiţiilor în sănătate (cod 43.10.17.01+43.10.17.02+43.10.17.03)</t>
  </si>
  <si>
    <t>43.10.16.03</t>
  </si>
  <si>
    <t>Sume din bugetul de stat către bugetele locale pentru finanţarea altor investiţii în sănătate</t>
  </si>
  <si>
    <t>43.10.16.02</t>
  </si>
  <si>
    <t>Sume din bugetul de stat către bugetele locale pentru finanţarea reparaţiilor capitale în sănătate</t>
  </si>
  <si>
    <t>43.10.16.01</t>
  </si>
  <si>
    <t>Sume din bugetul de stat către bugetele locale pentru finanţarea aparaturii medicale şi echipamentelor de comunicaţii în urgenţă în sănătate</t>
  </si>
  <si>
    <t>43.10.16</t>
  </si>
  <si>
    <t>Sume din bugetul de stat către bugetele locale pentru finanţarea investiţiilor în sănătate (cod 43.10.16.01+43.10.16.02+43.10.16.03)</t>
  </si>
  <si>
    <t>43.10.14</t>
  </si>
  <si>
    <t>Subvenţii din bugetele locale pentru finanţarea  cheltuielilor de capital din domeniul sănătăţii</t>
  </si>
  <si>
    <t>43.10</t>
  </si>
  <si>
    <t>SUBVENTII DE LA ALTE ADMINISTRATII 
(cod 43.10.14+43.10.16+43.10.17+43.10.19+43.10.31)</t>
  </si>
  <si>
    <t>42.10.70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</si>
  <si>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</si>
  <si>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42.10.62</t>
  </si>
  <si>
    <t>42.10.39</t>
  </si>
  <si>
    <t>Subventii de la bugetul de stat catre institutii publice finantate partial sau integral din venituri proprii pentru proiecte finantate din FEN postaderare***)</t>
  </si>
  <si>
    <t>42.10</t>
  </si>
  <si>
    <t>Subventii de la bugetul de stat (cod 42.10.39+42.10.62+42.10.70)</t>
  </si>
  <si>
    <t>SUBVENTII DE LA ALTE NIVELE ALE ADMINISTRATIEI PUBLICE (cod 42.10+43.10)</t>
  </si>
  <si>
    <t>IV.  SUBVENTII (cod 00.18)</t>
  </si>
  <si>
    <t>40.10.16</t>
  </si>
  <si>
    <t>40.10.15.02</t>
  </si>
  <si>
    <t>Sume utilizate de administraţiile locale din excedentul anului precedent pentru secţiunea de dezvoltare</t>
  </si>
  <si>
    <t>40.10.15</t>
  </si>
  <si>
    <t>Sume utilizate din excedentul anului precedent pentru efectuarea de cheltuieli (cod 40.10.15.02)</t>
  </si>
  <si>
    <t>40.10</t>
  </si>
  <si>
    <t>Încasări din rambursarea împrumuturilor acordate (cod  40.10.15+40.10.16)</t>
  </si>
  <si>
    <t>III. OPERAŢIUNI FINANCIARE   (cod 40.10)</t>
  </si>
  <si>
    <t>39.10.50</t>
  </si>
  <si>
    <t>Alte venituri din valorificarea unor bunuri</t>
  </si>
  <si>
    <t>39.10.01</t>
  </si>
  <si>
    <t>39.10</t>
  </si>
  <si>
    <t>Venituri din valorificarea unor bunuri (cod 39.10.01+39.10.50)</t>
  </si>
  <si>
    <t xml:space="preserve">II. VENITURI DIN CAPITAL (cod 39.10)                 </t>
  </si>
  <si>
    <t>37.10.04</t>
  </si>
  <si>
    <t xml:space="preserve">Vărsăminte din secţiunea de funcţionare </t>
  </si>
  <si>
    <t>37.10</t>
  </si>
  <si>
    <t>Transferuri voluntare, altele decât subvenţiile (cod 37.10.04)</t>
  </si>
  <si>
    <t>C2.  VANZARI DE BUNURI SI SERVICII (cod 37.10)</t>
  </si>
  <si>
    <t>C.   VENITURI NEFISCALE ( cod 00.14)</t>
  </si>
  <si>
    <t>I.  VENITURI CURENTE ( cod 00.12)</t>
  </si>
  <si>
    <t>VENITURILE SECŢIUNII DE DEZVOLTARE (cod 00.02+ 00.15+00.16+ 00.17+45.10+46.10+48.10) - TOTAL</t>
  </si>
  <si>
    <t>43.10.33</t>
  </si>
  <si>
    <t>Subvenții din bugetul Fondului național unic de asigurări sociale de sănătate  pentru acoperirea creșterilor salariale</t>
  </si>
  <si>
    <t>43.10.15</t>
  </si>
  <si>
    <t>Subvenţii din bugetul local pentru finanţarea camerelor agricole</t>
  </si>
  <si>
    <t>43.10.10</t>
  </si>
  <si>
    <t xml:space="preserve">Subvenţii din bugetele locale pentru finanţarea cheltuielilor curente din domeniul sănătăţii </t>
  </si>
  <si>
    <t>43.10.09</t>
  </si>
  <si>
    <t>Subvenţii pentru instituţii publice</t>
  </si>
  <si>
    <t>SUBVENTII DE LA ALTE ADMINISTRATII (cod 43.10.09+43.10.10+43.10.15+43.10.33)</t>
  </si>
  <si>
    <t>42.10.43</t>
  </si>
  <si>
    <t>Subventii primite de institutiile publice si activitatile finantate integral sau partial din venituri proprii in cadrul programelor FEGA implementate de APIA</t>
  </si>
  <si>
    <t>42.10.11</t>
  </si>
  <si>
    <t>Subventii de la bugetul de stat pentru spitale</t>
  </si>
  <si>
    <t>Subventii de la bugetul de stat (cod 42.10.11+42.10.43)</t>
  </si>
  <si>
    <t>41.10.11</t>
  </si>
  <si>
    <t>Împrumuturi de la bugetul local</t>
  </si>
  <si>
    <t>41.10.06</t>
  </si>
  <si>
    <t>Sume din excedentul anului precedent pentru acoperirea golurilor temporare de casă**)</t>
  </si>
  <si>
    <t>41.10</t>
  </si>
  <si>
    <t>Alte operaţiuni financiare ( cod 41.10.06+41.10.11)</t>
  </si>
  <si>
    <t>40.10.15.01</t>
  </si>
  <si>
    <t>Sume utilizate de administraţiile locale din excedentul anului precedent pentru secţiunea de funcţionare</t>
  </si>
  <si>
    <t>Sume utilizate din excedentul anului precedent pentru efectuarea de cheltuieli (cod 40.10.15.01)</t>
  </si>
  <si>
    <t>Încasări din rambursarea împrumuturilor acordate (cod40.10.15)</t>
  </si>
  <si>
    <t>III. OPERAŢIUNI FINANCIARE   (cod 40.10+41.10)</t>
  </si>
  <si>
    <t>37.10.50</t>
  </si>
  <si>
    <t>37.10.03</t>
  </si>
  <si>
    <t>Vărsăminte din sectiunea de funcţionare pentru finanţarea secţiunii  de dezvoltare a bugetului local (cu semnul minus)</t>
  </si>
  <si>
    <t>37.10.01</t>
  </si>
  <si>
    <t>Donaţii şi sponsorizări**)</t>
  </si>
  <si>
    <t>Transferuri voluntare, altele decât subvenţiile (cod 37.10.01+37.10.03+37.10.50)</t>
  </si>
  <si>
    <t>36.10.50</t>
  </si>
  <si>
    <t>36.10.04</t>
  </si>
  <si>
    <t>Venituri din producerea riscurilor asigurate</t>
  </si>
  <si>
    <t>36.10</t>
  </si>
  <si>
    <t>Diverse venituri (cod 36.10.04+36.10.50)</t>
  </si>
  <si>
    <t>35.10.50</t>
  </si>
  <si>
    <t>35.10</t>
  </si>
  <si>
    <t>Amenzi, penalitati si confiscari (cod 35.10.50)</t>
  </si>
  <si>
    <t>34.10.50</t>
  </si>
  <si>
    <t>34.10</t>
  </si>
  <si>
    <t>Venituri din taxe administrative, eliberari permise (cod 34.10.50)</t>
  </si>
  <si>
    <t>33.10.50</t>
  </si>
  <si>
    <t>33.10.32</t>
  </si>
  <si>
    <t>Venituri din contractele incheiate cu institutiile de medicina legala</t>
  </si>
  <si>
    <t>33.10.31</t>
  </si>
  <si>
    <t>Venituri din contractele incheiate cu directiile de sanatate publica din sume alocate din veniturile proprii ale Ministerului Sanatatii</t>
  </si>
  <si>
    <t>33.10.30</t>
  </si>
  <si>
    <t>Venituri din contractele incheiate cu directiile de sanatate publica din sume alocate de la bugetul de stat</t>
  </si>
  <si>
    <t>33.10.21</t>
  </si>
  <si>
    <t>Venituri din contractele incheiate cu casele de asigurari sociale de sanatate</t>
  </si>
  <si>
    <t>33.10.20</t>
  </si>
  <si>
    <t>Venituri din cercetare</t>
  </si>
  <si>
    <t>33.10.19</t>
  </si>
  <si>
    <t>Venituri din serbari si spectacole scolare, manifestari culturale, artistice si sportive</t>
  </si>
  <si>
    <t>33.10.17</t>
  </si>
  <si>
    <t>Venituri din organizarea de cursuri de calificare si conversie profesionala, specializare si perfectionare</t>
  </si>
  <si>
    <t>33.10.16</t>
  </si>
  <si>
    <t>Venituri din valorificarea produselor obtinute din activitatea proprie sau anexa</t>
  </si>
  <si>
    <t>33.10.14</t>
  </si>
  <si>
    <t>Contributia elevilor si studentilor pentru internate, camine si cantine</t>
  </si>
  <si>
    <t>33.10.13</t>
  </si>
  <si>
    <t>Contributia de intretinere a persoanelor asistate</t>
  </si>
  <si>
    <t>33.10.09</t>
  </si>
  <si>
    <t>Taxe şi alte venituri din protecţia mediului</t>
  </si>
  <si>
    <t>33.10.08</t>
  </si>
  <si>
    <t>Venituri din prestări de servicii</t>
  </si>
  <si>
    <t>33.10.05</t>
  </si>
  <si>
    <t>Taxe si alte venituri in  învăţământ</t>
  </si>
  <si>
    <t>33.10</t>
  </si>
  <si>
    <t xml:space="preserve">Venituri din prestari de servicii si alte activitati (cod 33.10.05 + 33.10.08 +33.10.09+ 33.10.13 + 33.10.14 + 33.10.16 + 33.10.17 + 33.10.19 + 33.10.20+33.10.21+33.10.30 la 33.10.32 + 33.10.50) </t>
  </si>
  <si>
    <t>C2.  VANZARI DE BUNURI SI SERVICII (cod 33.10+34.10+35.10+36.10+37.10)</t>
  </si>
  <si>
    <t>31.10.03</t>
  </si>
  <si>
    <t>31.10</t>
  </si>
  <si>
    <t xml:space="preserve"> Venituri din dobanzi(cod31.10.03)</t>
  </si>
  <si>
    <t>30.10.50</t>
  </si>
  <si>
    <t>30.10.09</t>
  </si>
  <si>
    <t>Venituri din utilizarea pasunilor comunale</t>
  </si>
  <si>
    <t>30.10.08.03</t>
  </si>
  <si>
    <t>30.10.08.02</t>
  </si>
  <si>
    <t>Venituri din dividende de la alţi plătitori*)</t>
  </si>
  <si>
    <t>30.10.08</t>
  </si>
  <si>
    <t xml:space="preserve">Venituri din dividende  ( cod 30.10.08.02+ 30.10.08.03)  </t>
  </si>
  <si>
    <t>30.10.05.30</t>
  </si>
  <si>
    <t>30.10.05</t>
  </si>
  <si>
    <t>Venituri din concesiuni si inchirieri (cod 30.10.05.30)</t>
  </si>
  <si>
    <t>30.10</t>
  </si>
  <si>
    <t xml:space="preserve">Venituri din proprietate  (cod 30.10.05+30.10.08+30.10.09+30.10.50) </t>
  </si>
  <si>
    <t>C1.  VENITURI DIN PROPRIETATE (cod 30.10+31.10)</t>
  </si>
  <si>
    <t>C.   VENITURI NEFISCALE ( cod 00.13+00.14)</t>
  </si>
  <si>
    <t>15.10.50</t>
  </si>
  <si>
    <t>15.10.01</t>
  </si>
  <si>
    <t>15.10</t>
  </si>
  <si>
    <t>Taxe pe servicii specifice (cod 15.10.01+15.10.50)</t>
  </si>
  <si>
    <t>A4.  IMPOZITE SI TAXE PE BUNURI SI SERVICII (cod 15.10)</t>
  </si>
  <si>
    <t>A.   VENITURI FISCALE (cod 00.10)</t>
  </si>
  <si>
    <t>I.  VENITURI CURENTE ( cod 00.03+00.12)</t>
  </si>
  <si>
    <t>VENITURILE SECŢIUNII DE FUNCŢIONARE (cod 00.02+00.16+00.17)</t>
  </si>
  <si>
    <t xml:space="preserve">Fondul European de Dezvoltare Regională (FEDR)
 (cod 48.10.01.01+48.10.01.02+48.10.01.03) </t>
  </si>
  <si>
    <t>Sume primite de la UE/alti donatori in contul platilor efectuate si prefinantari aferente cadrului financiar 2014-2020 ( cod 48.10.01 la  cod 48.10.05+48.10.11+48.10.12+48.10.15+48.10.16+48.10.19+48.10.32+48.10.33)</t>
  </si>
  <si>
    <t>Programul de cooperare elvetiano-roman vazand reducerea disparitatilor economice si sociale in cadrul Uniunii Europene extinse (cod 45.10.19.01+45.10.19.02+45.10.19.04) *)</t>
  </si>
  <si>
    <t>Alte facilitati si instrumente postaderare (cod 45.10.16.01+45.10.16.02+45.10.16.03+45.10.16.04)*)</t>
  </si>
  <si>
    <t>Programe comunitare finantate in perioada 2007-2013   (cod 45.10.15.01 + 45.10.15.02 + 45.10.15.03+ 45.10.15.04)*)</t>
  </si>
  <si>
    <t>Instrumentul European de Vecinatate si Parteneriat ( cod 45.10.08.01 + 45.10.08.02 + 45.10.08.03+ 45.10.08.04)*)</t>
  </si>
  <si>
    <t>Instrumentul de Asistenta pentru Preaderare ( cod 45.10.07.01 + 45.10.07.02 + 45.10.07.03+)45.10.07.04*)</t>
  </si>
  <si>
    <t>Fondul European pentru Pescuit( cod 45.10.05.02+45.10.05.04)*)</t>
  </si>
  <si>
    <t>Fondul European Agricol de Dezvoltare Rurala ( cod 45.10.04.01 + 45.10.04.02 +45.10.04.03+45.10.04.04)*) ^)</t>
  </si>
  <si>
    <t>Fondul de Coeziune( cod 45.10.03.02+45.10.03.04)*)</t>
  </si>
  <si>
    <t>Fondul Social European( cod 45.10.02.02+45.10.02.04)*)</t>
  </si>
  <si>
    <t>Fondul European de Dezvoltare Regionala ( cod  45.10.01.02+45.10.01.04 )*)</t>
  </si>
  <si>
    <t>Sume primite de institutiile publice si activitatile finantate integral sau partial din venituri proprii in cadrul programelor FEGA implementate de APIA</t>
  </si>
  <si>
    <t>Subventii de la bugetul de stat (cod 42.10.11+42.10.39+42.10.43+42.10.62+42.10.70)</t>
  </si>
  <si>
    <t>Sume utilizate din excedentul anului precedent pentru efectuarea de cheltuieli (cod 40.10.15.01+40.10.15.02)</t>
  </si>
  <si>
    <t>Încasări din rambursarea împrumuturilor acordate (cod40.10.15+ 40.10.16)</t>
  </si>
  <si>
    <t>Vărsăminte din sectiunea de funcţionare pentru finanţarea secţiunii  de dezvoltare a bugetului local(cu semnul minus)</t>
  </si>
  <si>
    <t>Transferuri voluntare, altele decât subvenţiile (cod 37.10.01 + 37.10.03 + 37.10.04 + 37.10.50)</t>
  </si>
  <si>
    <t>Diverse venituri (cod 36.10.04 +36.10.50)</t>
  </si>
  <si>
    <t>TOTAL VENITURI (cod 00.02+00.15+00.16+00.17+45.10+46.10+48.10)</t>
  </si>
  <si>
    <t xml:space="preserve">BUGETUL INSTITUŢIILOR PUBLICE ŞI ACTIVITĂŢILOR FINANŢATE INTEGRAL </t>
  </si>
  <si>
    <t xml:space="preserve">Formular:   </t>
  </si>
  <si>
    <t>1) finantat din excedentul anilor precedenti</t>
  </si>
  <si>
    <t>99.10.97</t>
  </si>
  <si>
    <t>99.10</t>
  </si>
  <si>
    <t>98.10.97</t>
  </si>
  <si>
    <t>98.10</t>
  </si>
  <si>
    <t>EXCEDENT     (98.10.97)</t>
  </si>
  <si>
    <t>96.10</t>
  </si>
  <si>
    <t xml:space="preserve">Partea VII-a REZERVE, EXCEDENT / DEFICIT   </t>
  </si>
  <si>
    <t>87.10.50</t>
  </si>
  <si>
    <t>87.10</t>
  </si>
  <si>
    <t>Alte actiuni economice ( cod 87.10.50)</t>
  </si>
  <si>
    <t>84.10.50</t>
  </si>
  <si>
    <t>84.10</t>
  </si>
  <si>
    <t>Transporturi ( cod 84.10.50)</t>
  </si>
  <si>
    <t>83.10.50</t>
  </si>
  <si>
    <t>83.10.04</t>
  </si>
  <si>
    <t>Silvicultura</t>
  </si>
  <si>
    <t>83.10.03.30</t>
  </si>
  <si>
    <t>83.10.03.07</t>
  </si>
  <si>
    <t>83.10.03</t>
  </si>
  <si>
    <t>Agricultura ( cod 83.10.03.07+83.10.03.30)</t>
  </si>
  <si>
    <t>83.10</t>
  </si>
  <si>
    <t>Agricultura, silvicultura, piscicultura si vanatoare
 (cod 83.10.03+83.10.04+83.10.50)</t>
  </si>
  <si>
    <t>80.10.01.30</t>
  </si>
  <si>
    <t>80.10.01</t>
  </si>
  <si>
    <t>Actiuni generale economice si comerciale ( cod 80.10.01.30)</t>
  </si>
  <si>
    <t>80.10</t>
  </si>
  <si>
    <t>Actiuni generale economice, comerciale si de munca ( cod 80.10.01)</t>
  </si>
  <si>
    <t>79.10</t>
  </si>
  <si>
    <t xml:space="preserve">Partea a V-a ACTIUNI ECONOMICE ( cod 80.10 + 83.10 + 84.10 + 87.10) </t>
  </si>
  <si>
    <t>74.10.50</t>
  </si>
  <si>
    <t>74.10.05.02</t>
  </si>
  <si>
    <t>74.10.05.01</t>
  </si>
  <si>
    <t>74.10.05</t>
  </si>
  <si>
    <t>Salubritate si gestiunea deseurilor (cod 74.10.05.01+74.10.05.02)</t>
  </si>
  <si>
    <t>74.10.04</t>
  </si>
  <si>
    <t>Protectia biosferei si a mediului natural</t>
  </si>
  <si>
    <t>74.10.03</t>
  </si>
  <si>
    <t>Reducerea si controlul poluarii</t>
  </si>
  <si>
    <t>74.10</t>
  </si>
  <si>
    <t>Protectia mediului ( cod 74.10.03+74.10.04+74.10.05+74.10.50)</t>
  </si>
  <si>
    <t>70.10.50</t>
  </si>
  <si>
    <t>70.10.04</t>
  </si>
  <si>
    <t>Servicii şi dezvoltare publică</t>
  </si>
  <si>
    <t>70.10.03.30</t>
  </si>
  <si>
    <t>70.10.03.01</t>
  </si>
  <si>
    <t>70.10.03</t>
  </si>
  <si>
    <t>Locuinte (cod 70.10.03.01+ 70.10.03.30)</t>
  </si>
  <si>
    <t>70.10</t>
  </si>
  <si>
    <t>Partea a IV-a SERVICII SI DEZVOLTARE PUBLICA, LOCUINTE, MEDIU SI APE  (cod 70.10+74.10)</t>
  </si>
  <si>
    <t>68.10.50.50</t>
  </si>
  <si>
    <t>68.10.50</t>
  </si>
  <si>
    <t>Alte cheltuieli în domeniul asigurărilor şi asistenţei sociale (cod 68.10.50.50)</t>
  </si>
  <si>
    <t>68.10.12</t>
  </si>
  <si>
    <t>Unitati de asistenta medico-sociale</t>
  </si>
  <si>
    <t>68.10.11</t>
  </si>
  <si>
    <t>Crese</t>
  </si>
  <si>
    <t>68.10.05.02</t>
  </si>
  <si>
    <t>68.10.05</t>
  </si>
  <si>
    <t>Asistenta sociala in caz de boli si invaliditati ( cod 68.10.05.02)</t>
  </si>
  <si>
    <t>68.10</t>
  </si>
  <si>
    <t>Asigurari si asistenta sociala ( cod   68.10.05 + 68.10.11 + 68.10.12 + 68.10.50)</t>
  </si>
  <si>
    <t>67.10.50</t>
  </si>
  <si>
    <t>67.10.05.01</t>
  </si>
  <si>
    <t>67.10.05</t>
  </si>
  <si>
    <t>Servicii recreative si sportive ( cod 67.10.05.01)</t>
  </si>
  <si>
    <t>67.10.03.30</t>
  </si>
  <si>
    <t>67.10.03.15</t>
  </si>
  <si>
    <t>Gradini botanice</t>
  </si>
  <si>
    <t>67.10.03.14</t>
  </si>
  <si>
    <t>Centre culturale</t>
  </si>
  <si>
    <t>67.10.03.11</t>
  </si>
  <si>
    <t>Edituri</t>
  </si>
  <si>
    <t>67.10.03.10</t>
  </si>
  <si>
    <t>Presa</t>
  </si>
  <si>
    <t>67.10.03.09</t>
  </si>
  <si>
    <t>Universitati populare</t>
  </si>
  <si>
    <t>67.10.03.07</t>
  </si>
  <si>
    <t>67.10.03.06</t>
  </si>
  <si>
    <t>67.10.03.05</t>
  </si>
  <si>
    <t>67.10.03.04</t>
  </si>
  <si>
    <t>67.10.03.03</t>
  </si>
  <si>
    <t>67.10.03</t>
  </si>
  <si>
    <t>Servicii culturale ( cod 67.10.03.03 la cod 67.10.03.07+67.10.03.09 la cod 67.10.03.11+67.10.03.14+67.10.03.15+67.10.03.30 )</t>
  </si>
  <si>
    <t>67.10</t>
  </si>
  <si>
    <t>Cultura, recreere si religie ( 67.10.03+67.10.05+67.10.50)</t>
  </si>
  <si>
    <t>66.10.50.50</t>
  </si>
  <si>
    <t>66.10.50</t>
  </si>
  <si>
    <t>Alte cheltuieli in domeniul sanatatii ( cod 66.10.50.50)</t>
  </si>
  <si>
    <t>66.10.08</t>
  </si>
  <si>
    <t>66.10.06.03</t>
  </si>
  <si>
    <t>Unitati medico-sociale</t>
  </si>
  <si>
    <t>66.10.06.01</t>
  </si>
  <si>
    <t>66.10.06</t>
  </si>
  <si>
    <t>Servicii medicale în unităţi sanitare cu paturi ( cod 66.10.06.01+66.10.06.03)</t>
  </si>
  <si>
    <t>66.10</t>
  </si>
  <si>
    <t>Sanatate ( cod 66.10.06+66.10.08+66.10.50)</t>
  </si>
  <si>
    <t>65.10.50</t>
  </si>
  <si>
    <t>65.10.11.30</t>
  </si>
  <si>
    <t>65.10.11.03</t>
  </si>
  <si>
    <t>65.10.11</t>
  </si>
  <si>
    <t>Servicii auxiliare pentru educatie ( cod 65.10.11.03+65.10.11.30)</t>
  </si>
  <si>
    <t>65.10.07.04</t>
  </si>
  <si>
    <t>65.10.07</t>
  </si>
  <si>
    <t>Învatamânt  nedefinibil prin nivel ( COD 65.10.07.04)</t>
  </si>
  <si>
    <t>65.10.05</t>
  </si>
  <si>
    <t>65.10.04.03</t>
  </si>
  <si>
    <t>65.10.04.02</t>
  </si>
  <si>
    <t>65.10.04.01</t>
  </si>
  <si>
    <t>65.10.04</t>
  </si>
  <si>
    <t>Învatamânt secundar ( cod 65.10.04.01 la  cod 65.10.04.03)</t>
  </si>
  <si>
    <t>65.10.03.02</t>
  </si>
  <si>
    <t>65.10.03.01</t>
  </si>
  <si>
    <t>65.10.03</t>
  </si>
  <si>
    <t>Învatamânt prescolar si primar ( COD 65.10.03.01+65.10.03.02)</t>
  </si>
  <si>
    <t>65.10</t>
  </si>
  <si>
    <t>63.10</t>
  </si>
  <si>
    <t>Partea a III-a  CHELTUIELI SOCIAL-CULTURALE 
( cod 65.10+66.10+67.10+68.10)</t>
  </si>
  <si>
    <t>61.10.50</t>
  </si>
  <si>
    <t>61.10.05</t>
  </si>
  <si>
    <t>Protectie civila si protectie contra incendiilor</t>
  </si>
  <si>
    <t>61.10.03.04</t>
  </si>
  <si>
    <t>61.10.03</t>
  </si>
  <si>
    <t>Ordine publica ( cod 61.10.03.04)</t>
  </si>
  <si>
    <t>61.10</t>
  </si>
  <si>
    <t>Ordine publica si siguranta nationala ( cod 61.10.03+61.10.05+61.10.50)</t>
  </si>
  <si>
    <t>59.10</t>
  </si>
  <si>
    <t>Partea a II-a APARARE, ORDINE PUBLICA SI SIGURANTA NATIONALA (cod 61.10)</t>
  </si>
  <si>
    <t>54.10.50</t>
  </si>
  <si>
    <t>Alte servicii publice generale</t>
  </si>
  <si>
    <t>54.10.10</t>
  </si>
  <si>
    <t>54.10</t>
  </si>
  <si>
    <t>Alte servicii publice generale (cod 54.10.10+54.10.50)</t>
  </si>
  <si>
    <t>51.10.01.03</t>
  </si>
  <si>
    <t>51.10.01</t>
  </si>
  <si>
    <t>Autoritati executive si legislative   (cod 51.10.01.03)</t>
  </si>
  <si>
    <t>51.10</t>
  </si>
  <si>
    <t>Autoritati publice si actiuni externe   (cod 51.10.01)</t>
  </si>
  <si>
    <t>50.10</t>
  </si>
  <si>
    <t>Partea I-a SERVICII PUBLICE GENERALE (cod 51.10+ 54.10)</t>
  </si>
  <si>
    <t>49.10</t>
  </si>
  <si>
    <t>TOTAL CHELTUIELI - SECTIUNEA DE DEZVOLTARE 
(cod 50.10+59.10+63.10+70.10+74.10+79.10)</t>
  </si>
  <si>
    <t>99.10.96</t>
  </si>
  <si>
    <t>98.10.96</t>
  </si>
  <si>
    <t xml:space="preserve">EXCEDENT    98.10.96 </t>
  </si>
  <si>
    <t>Agricultura, silvicultura, piscicultura si vanatoare (cod 83.10.03+83.10.04+83.10.50)</t>
  </si>
  <si>
    <t>Locuinte, servicii si dezvoltare publica 
( cod 70.10.03+70.10.04+70.10.50)</t>
  </si>
  <si>
    <t>Asigurari si asistenta sociala ( cod  68.10.05 + 68.10.11 + 68.10.12 + 68.10.50)</t>
  </si>
  <si>
    <t>Servicii medicale în unităţi sanitare cu paturi
 ( cod 66.10.06.01+66.10.06.03)</t>
  </si>
  <si>
    <t>Învatamânt prescolar si primar ( cod 65.10.03.01+65.10.03.02)</t>
  </si>
  <si>
    <t>Invatamant 
( cod 65.10.03+65.10.04+65.10.05+65.10.07+65.10.11+65.10.50)</t>
  </si>
  <si>
    <t>55.10</t>
  </si>
  <si>
    <t>Tranzactii privind datoria publica si imprumuturi</t>
  </si>
  <si>
    <t>Partea I-a SERVICII PUBLICE GENERALE (cod  54.10+55.10)</t>
  </si>
  <si>
    <t>TOTAL CHELTUIELI - SECTIUNEA DE FUNCTIONARE 
(cod 50.10+59.10+63.10+70.10+74.10+79.10)</t>
  </si>
  <si>
    <t>EXCEDENT    98.10.96 + 98.10.97</t>
  </si>
  <si>
    <t>Partea a III-a  CHELTUIELI SOCIAL-CULTURALE ( COD 65.10+66.10+67.10+68.10)</t>
  </si>
  <si>
    <t>ANEXA IV</t>
  </si>
  <si>
    <t>ANEXA III</t>
  </si>
  <si>
    <t>Subvenții de la bugetul de stat pentru decontarea cheltuielilor pentru carantina</t>
  </si>
  <si>
    <t>42.02.80</t>
  </si>
  <si>
    <t>x</t>
  </si>
  <si>
    <t>Centre pentru conservarea si promovarea culturii traditionale</t>
  </si>
  <si>
    <t>Alte cheltuieli in domeniul prevenirii excluderii sociale</t>
  </si>
  <si>
    <t xml:space="preserve">DEFICIT* </t>
  </si>
  <si>
    <t xml:space="preserve">NOTA:    </t>
  </si>
  <si>
    <t xml:space="preserve">BUGETUL  CREDITELOR  INTERNE  </t>
  </si>
  <si>
    <t>SURSĂ DE FINANŢARE-TOTAL</t>
  </si>
  <si>
    <t>III. OPERAŢIUNI FINANCIARE   (cod 41.07)</t>
  </si>
  <si>
    <t>Alte operaţiuni financiare ( cod 41.07.02)</t>
  </si>
  <si>
    <t>41.07</t>
  </si>
  <si>
    <t>Sume aferente creditelor interne  (cod 41.07.02.01 + 41.07.02.04 +41.07.02.11 la 41.07.02.15)</t>
  </si>
  <si>
    <t>41.07.02</t>
  </si>
  <si>
    <t>Sume aferente creditelor interne</t>
  </si>
  <si>
    <t>41.07.02.01</t>
  </si>
  <si>
    <t>Sume aferente refinanțării creditelor interne</t>
  </si>
  <si>
    <t>41.07.02.04</t>
  </si>
  <si>
    <t>Sume aferente împrumuturilor contractate conform OUG nr.11/2018</t>
  </si>
  <si>
    <t>41.07.02.11</t>
  </si>
  <si>
    <t>Sume aferente împrumuturilor contractate, conform OG nr.8/2018, pentru finanțarea cheltuielilor aflate în sarcina unităților/subdiviziunilor administrativ teritoriale</t>
  </si>
  <si>
    <t>41.07.02.12</t>
  </si>
  <si>
    <t>Sume aferente împrumuturilor contractate, conform OG nr.8/2018, pentru finanțarea cheltuielilor aflate în sarcina altor entități decât unitățile/subdiviziunile administrativ- teritoriale</t>
  </si>
  <si>
    <t>41.07.02.13</t>
  </si>
  <si>
    <t>Sume aferente împrumuturilor contractate, conform OUG nr.89/2018</t>
  </si>
  <si>
    <t>41.07.02.14</t>
  </si>
  <si>
    <t>Sume aferente împrumuturilor contractate, conform OUG nr.35/2019</t>
  </si>
  <si>
    <t>41.07.02.15</t>
  </si>
  <si>
    <t>SURSĂ DE FINANŢARE -SECȚIUNEA DE FUNCȚIONARE</t>
  </si>
  <si>
    <t>Sume aferente creditelor interne  (cod 41.07.02.04 + 41.07.02.14+41.07.02.15)</t>
  </si>
  <si>
    <t>SURSĂ DE FINANŢARE -SECȚIUNEA DE DEZVOLTARE</t>
  </si>
  <si>
    <t>Sume aferente creditelor interne  (cod 41.07.02.01+41.07.02.11 la 41.07.02.13)</t>
  </si>
  <si>
    <t>Partea I-a SERVICII PUBLICE GENERALE(cod51.07+54.07)</t>
  </si>
  <si>
    <t>Autoritati publice si actiuni externe (cod 51.07.01)</t>
  </si>
  <si>
    <t>51.07</t>
  </si>
  <si>
    <t>Autorităţi executive si legislative (cod 51.07.01.03)</t>
  </si>
  <si>
    <t>51.07.01</t>
  </si>
  <si>
    <t>51.07.01.03</t>
  </si>
  <si>
    <t>Alte servicii publice generale  (cod 54.07.10+ 54.07.50)</t>
  </si>
  <si>
    <t>54.07</t>
  </si>
  <si>
    <t>54.07.10</t>
  </si>
  <si>
    <t>54.07.50</t>
  </si>
  <si>
    <t>Partea a II-a APARARE, ORDINE PUBLICA SI SIGURANTA NATIONALA    (cod 60.07+61.07)</t>
  </si>
  <si>
    <t>Aparare    (cod 60.07.02)</t>
  </si>
  <si>
    <t>60.07.02</t>
  </si>
  <si>
    <t>Ordine publica si siguranta nationala   (cod 61.07.03+61.07.05+61.07.50)</t>
  </si>
  <si>
    <t>Ordine publica    (cod 61.07.03.04)</t>
  </si>
  <si>
    <t>61.07.03</t>
  </si>
  <si>
    <t>61.07.03.04</t>
  </si>
  <si>
    <t>61.07.05</t>
  </si>
  <si>
    <t>61.07.50</t>
  </si>
  <si>
    <t>Partea a III-a CHELTUIELI SOCIAL-CULTURALE(cod 65.07+66.07+67.07+68.07)</t>
  </si>
  <si>
    <t>63.07</t>
  </si>
  <si>
    <t>Invatamant (cod 65.07.03 la cod 65.07.05+65.07.07+65.07.11+65.07.50)</t>
  </si>
  <si>
    <t>65.07</t>
  </si>
  <si>
    <t>Învatamânt prescolar si primar (cod 65.07.03.01+65.07.03.02)</t>
  </si>
  <si>
    <t>65.07.03</t>
  </si>
  <si>
    <t>65.07.03.01</t>
  </si>
  <si>
    <t>65.07.03.02</t>
  </si>
  <si>
    <t>Învatamânt secundar (cod 65.07.04.01+65.07.04.02+65.07.04.03)</t>
  </si>
  <si>
    <t>65.07.04</t>
  </si>
  <si>
    <t>65.07.04.01</t>
  </si>
  <si>
    <t>65.07.04.02</t>
  </si>
  <si>
    <t>65.07.04.03</t>
  </si>
  <si>
    <t>Învatamant postliceal</t>
  </si>
  <si>
    <t>65.07.05</t>
  </si>
  <si>
    <t>Învatamânt  nedefinibil prin nivel (cod 65.07.07.04)</t>
  </si>
  <si>
    <t>65.07.07</t>
  </si>
  <si>
    <t>65.07.07.04</t>
  </si>
  <si>
    <t>Servicii auxiliare pentru educatie   (cod 65.07.11.03+65.07.11.30)</t>
  </si>
  <si>
    <t>65.07.11</t>
  </si>
  <si>
    <t>65.07.11.03</t>
  </si>
  <si>
    <t>65.07.11.30</t>
  </si>
  <si>
    <t>65.07.50</t>
  </si>
  <si>
    <t>Sanatate (66.07.06+66.07.08+66.07.50)</t>
  </si>
  <si>
    <t>66.07</t>
  </si>
  <si>
    <t>Servicii medicale in unitati sanitare cu paturi (cod 66.07.06.01+66.07.06.03)</t>
  </si>
  <si>
    <t>66.07.06</t>
  </si>
  <si>
    <t>66.07.06.01</t>
  </si>
  <si>
    <t>66.07.06.03</t>
  </si>
  <si>
    <t>66.07.08</t>
  </si>
  <si>
    <t>Alte cheltuieli in domeniul sanatatii (cod 66.07.50.50)</t>
  </si>
  <si>
    <t>66.07.50</t>
  </si>
  <si>
    <t>66.07.50.50</t>
  </si>
  <si>
    <t>Cultura, recreere si religie (cod 67.07.03+67.07.05+67.07.50)</t>
  </si>
  <si>
    <t>67.07</t>
  </si>
  <si>
    <t>Servicii culturale  (cod 67.07.03.02 la cod 67.07.03.08+67.07.03.12+67.07.03.30)</t>
  </si>
  <si>
    <t>67.07.03</t>
  </si>
  <si>
    <t>67.07.03.02</t>
  </si>
  <si>
    <t>67.07.03.03</t>
  </si>
  <si>
    <t>67.07.03.04</t>
  </si>
  <si>
    <t>67.07.03.05</t>
  </si>
  <si>
    <t>67.07.03.06</t>
  </si>
  <si>
    <t>67.07.03.07</t>
  </si>
  <si>
    <t>67.07.03.08</t>
  </si>
  <si>
    <t>67.07.03.12</t>
  </si>
  <si>
    <t>67.07.03.30</t>
  </si>
  <si>
    <t>Servicii recreative si sportive   (cod 67.07.05.01+67.07.05.02+67.07.05.03 )</t>
  </si>
  <si>
    <t>67.07.05</t>
  </si>
  <si>
    <t>67.07.05.01</t>
  </si>
  <si>
    <t>67.07.05.02</t>
  </si>
  <si>
    <t>67.07.05.03</t>
  </si>
  <si>
    <t>67.07.50</t>
  </si>
  <si>
    <t>Asigurari si asistenta sociala (cod 68.07.04+68.07.06+68.07.11+68.07.12+68.07.15+68.07.50)</t>
  </si>
  <si>
    <t>68.07</t>
  </si>
  <si>
    <t>68.07.04</t>
  </si>
  <si>
    <t>68.07.06</t>
  </si>
  <si>
    <t>68.07.11</t>
  </si>
  <si>
    <t>68.07.12</t>
  </si>
  <si>
    <t>Prevenirea excluderii sociale (cod 68.07.15.02+68.07.15.50)</t>
  </si>
  <si>
    <t>68.07.15</t>
  </si>
  <si>
    <t>68.07.15.02</t>
  </si>
  <si>
    <t>68.07.15.50</t>
  </si>
  <si>
    <t>Alte cheltuieli in domeniul asigurarilor si asistentei  sociale( cod 68.07.50.50)</t>
  </si>
  <si>
    <t>68.07.50</t>
  </si>
  <si>
    <t>68.07.50.50</t>
  </si>
  <si>
    <t>Partea IV-a SERVICII SI DEZVOLTARE PUBLICA, LOCUINTE, MEDIU si APE (cod 70.07+74.07)</t>
  </si>
  <si>
    <t>Locuinte, servicii si dezvoltare publica  (cod 70.07.03+70.07.05 la 70.07.07+70.07.50)</t>
  </si>
  <si>
    <t>70.07</t>
  </si>
  <si>
    <t>Locuinte ( cod 70.07.03.01+70.07.03.30)</t>
  </si>
  <si>
    <t>70.07.03</t>
  </si>
  <si>
    <t>70.07.03.01</t>
  </si>
  <si>
    <t>70.07.03.30</t>
  </si>
  <si>
    <t>Alimentare cu apa si amenajari hidrotehnice (cod 70.07.05.01+70.07.05.02)</t>
  </si>
  <si>
    <t>70.07.05</t>
  </si>
  <si>
    <t>70.07.05.01</t>
  </si>
  <si>
    <t>70.07.05.02</t>
  </si>
  <si>
    <t>70.07.06</t>
  </si>
  <si>
    <t>70.07.07</t>
  </si>
  <si>
    <t>70.07.50</t>
  </si>
  <si>
    <t>Protectia mediului (cod 74.07.03+74.07.05+74.07.06)</t>
  </si>
  <si>
    <t>74.07</t>
  </si>
  <si>
    <t>74.07.03</t>
  </si>
  <si>
    <t>Salubritate si gestiunea deseurilor (cod 74.07.05.01+74.07.05.02)</t>
  </si>
  <si>
    <t>74.07.05</t>
  </si>
  <si>
    <t>74.07.05.01</t>
  </si>
  <si>
    <t>74.07.05.02</t>
  </si>
  <si>
    <t>74.07.06</t>
  </si>
  <si>
    <t>Partea V-a ACTIUNI ECONOMICE(80.07+81.07+83.07++84.07+87.07)</t>
  </si>
  <si>
    <t>Actiuni generale economice, comerciale si de munca (cod 80.07.01 )</t>
  </si>
  <si>
    <t>80.07</t>
  </si>
  <si>
    <t>Actiuni generale economice si comerciale ( cod 80.07.01.06+80.07.01.10 )</t>
  </si>
  <si>
    <t>80.07.01</t>
  </si>
  <si>
    <t>80.07.01.06</t>
  </si>
  <si>
    <t>Programe de dezvoltare regională și socială</t>
  </si>
  <si>
    <t>80.07.01.10</t>
  </si>
  <si>
    <t>Combustibil şi energie (cod 81.07.06+81.07.07+81.07.50 )</t>
  </si>
  <si>
    <t>81.07</t>
  </si>
  <si>
    <t>Energie termică</t>
  </si>
  <si>
    <t>81.07.06</t>
  </si>
  <si>
    <t>81.07.07</t>
  </si>
  <si>
    <t>81.07.50</t>
  </si>
  <si>
    <t>Agricultura, silvicultura, piscicultura si vanatoare  (cod 83.07.03)</t>
  </si>
  <si>
    <t>Agricultura   (cod 83.07.03.03+83.07.03.07+83.07.03.30)</t>
  </si>
  <si>
    <t>83.07.03</t>
  </si>
  <si>
    <t>83.07.03.03</t>
  </si>
  <si>
    <t>83.07.03.07</t>
  </si>
  <si>
    <t>83.07.03.30</t>
  </si>
  <si>
    <t>Transporturi (cod 84.07.03+ 84.07.06+84.07.50 )</t>
  </si>
  <si>
    <t>84.07</t>
  </si>
  <si>
    <t>Transport rutier (cod 84.07.03.01 la 84.07.03.03)</t>
  </si>
  <si>
    <t>84.07.03</t>
  </si>
  <si>
    <t>84.07.03.01</t>
  </si>
  <si>
    <t>84.07.03.02</t>
  </si>
  <si>
    <t>84.07.03.03</t>
  </si>
  <si>
    <t>Transport aerian (cod 84.07.06.02)</t>
  </si>
  <si>
    <t>84.07.06</t>
  </si>
  <si>
    <t>84.07.06.02</t>
  </si>
  <si>
    <t>84.07.50</t>
  </si>
  <si>
    <t>Alte actiuni economice   (cod 87.07.04 +87.07.05+87.07.50)</t>
  </si>
  <si>
    <t>87.07.04</t>
  </si>
  <si>
    <t>87.07.05</t>
  </si>
  <si>
    <t>87.07.50</t>
  </si>
  <si>
    <t>VII. REZERVE, EXCEDENT / DEFICIT (99.07)</t>
  </si>
  <si>
    <t>96.07</t>
  </si>
  <si>
    <t xml:space="preserve"> </t>
  </si>
  <si>
    <t>99.07</t>
  </si>
  <si>
    <t>TOTAL CHELTUIELI -SECTIUNEA DE FUNCȚIONARE 
(cod 50.07+59.07++63.07+70.07+74.07+79.07)</t>
  </si>
  <si>
    <t>Partea a III-a CHELTUIELI SOCIAL-CULTURALE
(cod 65.07+66.07+67.07+68.07)</t>
  </si>
  <si>
    <t>TOTAL CHELTUIELI -SECTIUNIEA DE DEZVOLTARE
 (cod 50.07+59.07++63.07+70.07+74.07+79.07)</t>
  </si>
  <si>
    <t>* Deficitul va fi acoperit din sursa de finanţare "Sume aferente creditelor interne"</t>
  </si>
  <si>
    <t>ANEXA V</t>
  </si>
  <si>
    <t xml:space="preserve">Sume defalcate din taxa pe valoarea adăugată pentru finanțarea învățământului particular și a celui confesional </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</si>
  <si>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</si>
  <si>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</si>
  <si>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</si>
  <si>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</si>
  <si>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</si>
  <si>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</si>
  <si>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</si>
  <si>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</si>
  <si>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</si>
  <si>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</si>
  <si>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</si>
  <si>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</si>
  <si>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</si>
  <si>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</si>
  <si>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</si>
  <si>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</si>
  <si>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</si>
  <si>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</si>
  <si>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</si>
  <si>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</si>
  <si>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</si>
  <si>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</si>
  <si>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</si>
  <si>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</si>
  <si>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</si>
  <si>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</si>
  <si>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</si>
  <si>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</si>
  <si>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</si>
  <si>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</si>
  <si>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</si>
  <si>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</si>
  <si>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</si>
  <si>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</si>
  <si>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</si>
  <si>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</si>
  <si>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</si>
  <si>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</si>
  <si>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</si>
  <si>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</si>
  <si>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</si>
  <si>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</si>
  <si>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</si>
  <si>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</si>
  <si>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</si>
  <si>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</si>
  <si>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</si>
  <si>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</si>
  <si>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</si>
  <si>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</si>
  <si>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</si>
  <si>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</si>
  <si>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</si>
  <si>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</si>
  <si>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</si>
  <si>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</si>
  <si>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</si>
  <si>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</si>
  <si>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</si>
  <si>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</si>
  <si>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</si>
  <si>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</si>
  <si>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</si>
  <si>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</si>
  <si>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</si>
  <si>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</si>
  <si>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</si>
  <si>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</si>
  <si>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</si>
  <si>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</si>
  <si>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</si>
  <si>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</si>
  <si>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</si>
  <si>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</si>
  <si>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</si>
  <si>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</si>
  <si>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</si>
  <si>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</si>
  <si>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</si>
  <si>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</si>
  <si>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</si>
  <si>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</si>
  <si>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</si>
  <si>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</si>
  <si>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</si>
  <si>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</si>
  <si>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</si>
  <si>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</si>
  <si>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</si>
  <si>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</si>
  <si>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</si>
  <si>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</si>
  <si>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</si>
  <si>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</si>
  <si>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</si>
  <si>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</si>
  <si>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</si>
  <si>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</si>
  <si>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</si>
  <si>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</si>
  <si>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</si>
  <si>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</si>
  <si>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</si>
  <si>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</si>
  <si>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</si>
  <si>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</si>
  <si>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</si>
  <si>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</si>
  <si>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</si>
  <si>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</si>
  <si>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</si>
  <si>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</si>
  <si>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</si>
  <si>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</si>
  <si>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</si>
  <si>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</si>
  <si>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</si>
  <si>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</si>
  <si>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</si>
  <si>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Alte cheltuieli in domeniul ordinii publice si sigurantei nationale</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</si>
  <si>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</si>
  <si>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</si>
  <si>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</si>
  <si>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</si>
  <si>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</si>
  <si>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</si>
  <si>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</si>
  <si>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</si>
  <si>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</si>
  <si>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</si>
  <si>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</si>
  <si>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</si>
  <si>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</si>
  <si>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</si>
  <si>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</si>
  <si>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</si>
  <si>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</si>
  <si>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</si>
  <si>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</si>
  <si>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</si>
  <si>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</si>
  <si>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</si>
  <si>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GENERALE(cod51.06+54.06)</t>
  </si>
  <si>
    <t>TOTAL CHELTUIELI - SECTIUNEA DE DEZVOLTARE
 (cod 50.06+59.06+63.06+70.06+74.06+79.06)</t>
  </si>
  <si>
    <t>TOTAL CHELTUIELI - SECTIUNEA DE FUNCȚIONARE
 (cod 50.06+59.06+63.06+70.06+74.06+79.06)</t>
  </si>
  <si>
    <t>Locuinte, servicii si dezvoltare publica 
(cod 70.06.03+70.06.05+70.06.06+70.06.07+70.06.50)</t>
  </si>
  <si>
    <t>Asigurari si asistenta sociala
 (cod 68.06.04+68.06.06+68.06.11+68.06.12+68.06.15)</t>
  </si>
  <si>
    <t>Partea a III-a CHELTUIELI SOCIAL-CULTURALE 
(cod 65.06+66.06+67.06+68.06)</t>
  </si>
  <si>
    <t>Ordine publica si siguranta nationala
(cod 61.06.03+ 61.06.05+61.06.50)</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</si>
  <si>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</si>
  <si>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</si>
  <si>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</si>
  <si>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</si>
  <si>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</si>
  <si>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</si>
  <si>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</si>
  <si>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</si>
  <si>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</si>
  <si>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</si>
  <si>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</si>
  <si>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</si>
  <si>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</si>
  <si>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</si>
  <si>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</si>
  <si>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</si>
  <si>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ANEXA VI</t>
  </si>
  <si>
    <t>Ordine publica si siguranta nationala
 ( cod 61.10.03+61.10.05+61.10.50)</t>
  </si>
  <si>
    <t>Partea I-a SERVICII PUBLICE GENERALE
   (cod 51.02+54.02+55.02+56.02)</t>
  </si>
  <si>
    <t>Asigurari si asistenta sociala 
 (cod 68.02.04+68.02.05+68.02.06+68.02.10+68.02.11+68.02.12+ 68.02.15+68.02.50)</t>
  </si>
  <si>
    <t>Partea a V-a ACTIUNI ECONOMICE 
  (cod 80.02+81.02+83.02+84.02+87.02)</t>
  </si>
  <si>
    <t>Partea I-a SERVICII PUBLICE GENERALE   
(cod 51.02+54.02+55.02+56.02)</t>
  </si>
  <si>
    <t>Partea a V-a ACTIUNI ECONOMICE  
 (cod 80.02+81.02+83.02+84.02+87.02)</t>
  </si>
  <si>
    <t>Actiuni generale economice, comerciale si de munca   
(cod 80.02.01+80.02.02)</t>
  </si>
  <si>
    <t xml:space="preserve">Venituri din prestari de servicii si alte activitati 
(cod 33.10.05+33.10.08+33.10.09+33.10.13+33.10.14+33.10.16+33.10.17+33.10.19+33.10.20+33.10.21+33.10.30 la 33.10.32+33.10.50) </t>
  </si>
  <si>
    <t>SUBVENTII DE LA ALTE ADMINISTRATII (cod 43.10.09+43.10.10+43.10.14+43.10.15+43.10.16+43.10.17+43.10.19+43.10.31+43.10.33)</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</si>
  <si>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</si>
  <si>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</si>
  <si>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</si>
  <si>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Taxe pe utilizarea bunurilor, autorizarea utilizarii bunurilor sau pe desfasurarea de activitati  
 (cod 16.02.02+16.02.03+16.02.50)</t>
  </si>
  <si>
    <t>A1.2.  IMPOZIT PE VENIT, PROFIT,  SI CASTIGURI DIN CAPITAL DE LA PERSOANE FIZICE
 (cod 03.02+04.02)</t>
  </si>
  <si>
    <t>A1.1.  IMPOZIT  PE VENIT, PROFIT SI CASTIGURI DIN CAPITAL DE LA PERSOANE JURIDICE
  (cod 01.02)</t>
  </si>
  <si>
    <t>Asistență tehnică aferentă Mecanismelor financiare Spaţiul Economic European și Norvegian 2014-2021
 (cod 48.02.33.01+48.02.33.02)</t>
  </si>
  <si>
    <t>Fondul naţional pentru relaţii bilaterale aferent mecanismelor financiare SEE 
 (cod 45.02.21.01+45.02.21.02+45.02.21.03+45.02.21.04) *)</t>
  </si>
  <si>
    <t>Asistenţă tehnică pentru mecanismele financiare SEE 
(cod 45.02.20.01+45.02.20.02+45.02.20.03+45.02.20.04) *)</t>
  </si>
  <si>
    <t>Subvenţii de la bugetul de stat către bugetele locale pentru finantarea investitiilor în sănătate
(cod 42.02.16.01+42.02.16.02+42.02.16.03)</t>
  </si>
  <si>
    <t>A1.2.  IMPOZIT PE VENIT, PROFIT,  SI CASTIGURI DIN CAPITAL DE LA PERSOANE FIZICE  
(cod 03.02+04.02)</t>
  </si>
  <si>
    <t>A1.1.  IMPOZIT  PE VENIT, PROFIT SI CASTIGURI DIN CAPITAL DE LA PERSOANE JURIDICE 
 (cod 01.02)</t>
  </si>
  <si>
    <t>Cod 
indicator</t>
  </si>
  <si>
    <t>Subvenţii de la bugetul de stat către bugetele locale pentru finantarea investitiilor în sănătate 
(cod 42.02.16.01+42.02.16.02+42.02.16.03)</t>
  </si>
  <si>
    <t>Asigurari si asistenta sociala
 (cod 68.07.04+68.07.06+68.07.11+68.07.12+68.07.15+68.07.50)</t>
  </si>
  <si>
    <t>DGITL</t>
  </si>
  <si>
    <t>Transferuri voluntare,  altele decat subventiile  (cod 37.02.01+37.02.03+37.02.04+37.02.05+37.02.50)</t>
  </si>
  <si>
    <t>C2.  VANZARI DE BUNURI SI SERVICII   (cod 33.02+34.02+35.02+36.02+37.02)</t>
  </si>
  <si>
    <t>Venituri din prestari de servicii si alte activitati (cod33.02.08+33.02.10+33.02.12+33.02.13+33.02.24+33.02.26+33.02.27+33.02.28+33.02.33+33.02.50)</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</si>
  <si>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</si>
  <si>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</si>
  <si>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</si>
  <si>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</si>
  <si>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</si>
  <si>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</si>
  <si>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Locuinte, servicii si dezvoltare publica ( cod 70.10.03+70.10.04+70.10.50)</t>
  </si>
  <si>
    <t>Invatamant ( cod 65.10.03+65.10.04+65.10.05+65.10.07+65.10.11+65.10.50)</t>
  </si>
  <si>
    <t>Partea a III-a CHELTUIELI SOCIAL-CULTURALE (cod 65.07+66.07+67.07+68.07)</t>
  </si>
  <si>
    <t>TOTAL CHELTUIELI  (cod 50.07+59.07++63.07+70.07+74.07+79.07)</t>
  </si>
  <si>
    <t>Unitatea administrativ-teritorială: CONSILIUL LOCAL SECTOR 6</t>
  </si>
  <si>
    <t>Unitatea administrativ-teritorială:CONSILIUL LOCAL SECTOR 6</t>
  </si>
  <si>
    <t>Asigurari si asistenta sociala (cod  68.07.04+68.07.06+68.07.11+68.07.12+68.07.15+68.07.50)</t>
  </si>
  <si>
    <t>TOTAL CHELTUIELI  
  ( cod 50.10+59.10+63.10+70.10+74.10+79.10)</t>
  </si>
  <si>
    <t>Partea a II-a APARARE, ORDINE PUBLICA SI SIGURANTA NATIONALA
 (cod 61.10)</t>
  </si>
  <si>
    <t>Asigurari si asistenta sociala  (cod68.02.04+68.02.05+68.02.06+68.02.10+68.02.11+68.02.12+ 68.02.15+ 68.02.50)</t>
  </si>
  <si>
    <t>VENITURILE SECŢIUNII DE DEZVOLTARE (00.02+00.15+00.16+00.17+45.02+46.02+48.02) - TOTAL</t>
  </si>
  <si>
    <t xml:space="preserve"> PE ANUL  2022  ŞI  ESTIMĂRI  PENTRU ANII 2023-2025</t>
  </si>
  <si>
    <t>Buget 2022</t>
  </si>
  <si>
    <t xml:space="preserve"> PE CAPITOLE, SUBCAPITOLE ŞI PARAGRAFE PE ANUL  2022 ŞI  ESTIMĂRI  PENTRU ANII 2023-2025</t>
  </si>
  <si>
    <t>SAU PARŢIAL DIN VENITURI PROPRII, PE ANUL 2022 ŞI  ESTIMĂRI  PENTRU ANII 2023-2025 - VENITURI</t>
  </si>
  <si>
    <t>SAU PARŢIAL DIN VENITURI PROPRII, PE ANUL 2022 ŞI  ESTIMĂRI  PENTRU ANII 2023-2025 - CHELTUIELI</t>
  </si>
  <si>
    <t>PE ANUL 2022 ŞI  ESTIMĂRI  PENTRU ANII 2023-2025</t>
  </si>
  <si>
    <t>din care:
 credite bugetare destinate stingerii plăţilor restante</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</si>
</sst>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 mmm"/>
    <numFmt numFmtId="175" formatCode="dd/mm/yy;@"/>
  </numFmts>
  <fonts count="52">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b/>
      <sz val="12"/>
      <name val="Times New Roman"/>
      <family val="1"/>
    </font>
    <font>
      <sz val="12"/>
      <name val="Times New Roman"/>
      <family val="1"/>
    </font>
    <font>
      <sz val="12"/>
      <name val="Arial"/>
      <family val="2"/>
    </font>
    <font>
      <vertAlign val="superscript"/>
      <sz val="12"/>
      <name val="Times New Roman"/>
      <family val="1"/>
    </font>
    <font>
      <u val="single"/>
      <sz val="12"/>
      <name val="Times New Roman"/>
      <family val="1"/>
    </font>
    <font>
      <strike/>
      <sz val="12"/>
      <name val="Times New Roman"/>
      <family val="1"/>
    </font>
    <font>
      <b/>
      <strike/>
      <sz val="12"/>
      <name val="Times New Roman"/>
      <family val="1"/>
    </font>
    <font>
      <sz val="12"/>
      <color indexed="8"/>
      <name val="Times New Roman"/>
      <family val="1"/>
    </font>
    <font>
      <b/>
      <i/>
      <sz val="12"/>
      <name val="Times New Roman"/>
      <family val="1"/>
    </font>
    <font>
      <i/>
      <sz val="12"/>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
      <patternFill patternType="solid">
        <fgColor indexed="13"/>
        <bgColor indexed="64"/>
      </patternFill>
    </fill>
    <fill>
      <patternFill patternType="solid">
        <fgColor theme="4" tint="0.7999799847602844"/>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medium"/>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top style="hair"/>
      <bottom style="hair"/>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hair"/>
      <right style="medium"/>
      <top style="hair"/>
      <bottom style="hair"/>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color indexed="8"/>
      </left>
      <right>
        <color indexed="63"/>
      </right>
      <top>
        <color indexed="63"/>
      </top>
      <bottom>
        <color indexed="63"/>
      </bottom>
    </border>
    <border>
      <left style="medium"/>
      <right style="hair">
        <color indexed="8"/>
      </right>
      <top style="hair">
        <color indexed="8"/>
      </top>
      <bottom style="hair"/>
    </border>
    <border>
      <left style="hair">
        <color indexed="8"/>
      </left>
      <right style="hair">
        <color indexed="8"/>
      </right>
      <top style="hair">
        <color indexed="8"/>
      </top>
      <bottom style="hair"/>
    </border>
    <border>
      <left style="hair">
        <color indexed="8"/>
      </left>
      <right>
        <color indexed="63"/>
      </right>
      <top style="hair">
        <color indexed="8"/>
      </top>
      <bottom style="hair"/>
    </border>
    <border>
      <left style="hair">
        <color indexed="8"/>
      </left>
      <right style="medium"/>
      <top style="hair">
        <color indexed="8"/>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hair"/>
      <right style="medium"/>
      <top style="hair">
        <color indexed="8"/>
      </top>
      <bottom>
        <color indexed="63"/>
      </bottom>
    </border>
    <border>
      <left style="medium"/>
      <right style="hair"/>
      <top style="hair"/>
      <bottom style="hair">
        <color indexed="8"/>
      </bottom>
    </border>
    <border>
      <left style="hair"/>
      <right style="hair"/>
      <top style="hair"/>
      <bottom style="hair">
        <color indexed="8"/>
      </bottom>
    </border>
    <border>
      <left style="hair"/>
      <right style="medium"/>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medium"/>
      <right style="hair">
        <color indexed="8"/>
      </right>
      <top style="hair"/>
      <bottom style="hair">
        <color indexed="8"/>
      </bottom>
    </border>
    <border>
      <left style="hair">
        <color indexed="8"/>
      </left>
      <right style="hair">
        <color indexed="8"/>
      </right>
      <top style="hair"/>
      <bottom style="hair">
        <color indexed="8"/>
      </bottom>
    </border>
    <border>
      <left style="medium"/>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hair">
        <color indexed="8"/>
      </left>
      <right style="medium"/>
      <top style="hair"/>
      <bottom style="hair"/>
    </border>
    <border>
      <left style="hair">
        <color indexed="8"/>
      </left>
      <right>
        <color indexed="63"/>
      </right>
      <top style="hair">
        <color indexed="8"/>
      </top>
      <bottom style="medium"/>
    </border>
    <border>
      <left style="hair">
        <color indexed="8"/>
      </left>
      <right style="medium"/>
      <top style="hair">
        <color indexed="8"/>
      </top>
      <bottom style="medium"/>
    </border>
    <border>
      <left style="hair">
        <color indexed="8"/>
      </left>
      <right style="hair">
        <color indexed="8"/>
      </right>
      <top style="thin">
        <color indexed="8"/>
      </top>
      <bottom style="hair">
        <color indexed="8"/>
      </bottom>
    </border>
    <border>
      <left style="hair">
        <color indexed="8"/>
      </left>
      <right style="medium"/>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style="hair">
        <color indexed="8"/>
      </left>
      <right style="medium">
        <color indexed="8"/>
      </right>
      <top style="hair">
        <color indexed="8"/>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color indexed="63"/>
      </top>
      <bottom>
        <color indexed="63"/>
      </bottom>
    </border>
    <border>
      <left style="hair"/>
      <right style="medium">
        <color indexed="8"/>
      </right>
      <top style="hair"/>
      <bottom>
        <color indexed="63"/>
      </bottom>
    </border>
    <border>
      <left style="hair"/>
      <right style="medium">
        <color indexed="8"/>
      </right>
      <top style="hair">
        <color indexed="8"/>
      </top>
      <bottom style="hair">
        <color indexed="8"/>
      </bottom>
    </border>
    <border>
      <left style="medium"/>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medium">
        <color indexed="8"/>
      </right>
      <top style="hair"/>
      <bottom style="hair"/>
    </border>
    <border>
      <left style="hair">
        <color indexed="8"/>
      </left>
      <right style="medium">
        <color indexed="8"/>
      </right>
      <top style="hair"/>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color indexed="63"/>
      </bottom>
    </border>
    <border>
      <left style="hair"/>
      <right style="medium">
        <color indexed="8"/>
      </right>
      <top style="hair"/>
      <bottom style="hair">
        <color indexed="8"/>
      </bottom>
    </border>
    <border>
      <left style="hair"/>
      <right style="medium">
        <color indexed="8"/>
      </right>
      <top style="hair">
        <color indexed="8"/>
      </top>
      <bottom>
        <color indexed="63"/>
      </bottom>
    </border>
    <border>
      <left style="hair"/>
      <right style="medium">
        <color indexed="8"/>
      </right>
      <top>
        <color indexed="63"/>
      </top>
      <bottom>
        <color indexed="63"/>
      </bottom>
    </border>
    <border>
      <left style="hair">
        <color indexed="8"/>
      </left>
      <right style="medium">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medium"/>
      <top style="hair">
        <color indexed="8"/>
      </top>
      <bottom style="medium">
        <color indexed="8"/>
      </bottom>
    </border>
    <border>
      <left style="medium"/>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bottom style="hair">
        <color indexed="8"/>
      </botto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medium">
        <color indexed="8"/>
      </right>
      <top style="medium">
        <color indexed="8"/>
      </top>
      <bottom style="hair">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color indexed="8"/>
      </right>
      <top style="hair"/>
      <bottom style="medium">
        <color indexed="8"/>
      </bottom>
    </border>
    <border>
      <left style="hair">
        <color indexed="8"/>
      </left>
      <right style="hair">
        <color indexed="8"/>
      </right>
      <top style="medium"/>
      <bottom style="hair"/>
    </border>
    <border>
      <left style="hair">
        <color indexed="8"/>
      </left>
      <right style="medium">
        <color indexed="8"/>
      </right>
      <top style="medium"/>
      <bottom style="hair"/>
    </border>
    <border>
      <left>
        <color indexed="63"/>
      </left>
      <right style="hair">
        <color indexed="8"/>
      </right>
      <top>
        <color indexed="63"/>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style="medium"/>
    </border>
    <border>
      <left>
        <color indexed="63"/>
      </left>
      <right style="hair">
        <color indexed="8"/>
      </right>
      <top style="hair">
        <color indexed="8"/>
      </top>
      <bottom style="medium"/>
    </border>
    <border>
      <left style="hair">
        <color indexed="8"/>
      </left>
      <right style="hair">
        <color indexed="8"/>
      </right>
      <top>
        <color indexed="63"/>
      </top>
      <bottom style="medium">
        <color indexed="8"/>
      </bottom>
    </border>
    <border>
      <left style="hair">
        <color indexed="8"/>
      </left>
      <right style="medium">
        <color indexed="8"/>
      </right>
      <top style="hair">
        <color indexed="8"/>
      </top>
      <bottom style="medium">
        <color indexed="8"/>
      </bottom>
    </border>
    <border>
      <left style="medium"/>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top style="medium"/>
      <bottom style="hair">
        <color indexed="8"/>
      </bottom>
    </border>
    <border>
      <left>
        <color indexed="63"/>
      </left>
      <right style="hair">
        <color indexed="8"/>
      </right>
      <top style="hair"/>
      <bottom style="hair"/>
    </border>
    <border>
      <left style="medium"/>
      <right>
        <color indexed="63"/>
      </right>
      <top>
        <color indexed="63"/>
      </top>
      <bottom>
        <color indexed="63"/>
      </bottom>
    </border>
    <border>
      <left style="medium"/>
      <right style="hair"/>
      <top style="hair"/>
      <bottom style="medium">
        <color indexed="8"/>
      </bottom>
    </border>
    <border>
      <left style="hair"/>
      <right style="hair"/>
      <top style="hair"/>
      <bottom style="medium">
        <color indexed="8"/>
      </bottom>
    </border>
    <border>
      <left style="hair"/>
      <right style="medium"/>
      <top style="hair"/>
      <bottom style="medium">
        <color indexed="8"/>
      </bottom>
    </border>
    <border>
      <left>
        <color indexed="63"/>
      </left>
      <right style="hair">
        <color indexed="8"/>
      </right>
      <top style="medium">
        <color indexed="8"/>
      </top>
      <bottom style="hair">
        <color indexed="8"/>
      </bottom>
    </border>
    <border>
      <left>
        <color indexed="63"/>
      </left>
      <right style="medium"/>
      <top style="medium">
        <color indexed="8"/>
      </top>
      <bottom style="hair">
        <color indexed="8"/>
      </bottom>
    </border>
    <border>
      <left style="medium"/>
      <right style="hair"/>
      <top style="hair"/>
      <bottom style="medium"/>
    </border>
    <border>
      <left style="hair"/>
      <right>
        <color indexed="63"/>
      </right>
      <top style="hair"/>
      <bottom style="mediu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style="medium"/>
    </border>
    <border>
      <left style="hair"/>
      <right style="medium"/>
      <top style="hair"/>
      <bottom style="medium"/>
    </border>
    <border>
      <left style="hair"/>
      <right>
        <color indexed="63"/>
      </right>
      <top>
        <color indexed="63"/>
      </top>
      <bottom style="medium"/>
    </border>
    <border>
      <left style="thin">
        <color indexed="8"/>
      </left>
      <right style="hair">
        <color indexed="8"/>
      </right>
      <top>
        <color indexed="63"/>
      </top>
      <bottom style="hair">
        <color indexed="8"/>
      </bottom>
    </border>
    <border>
      <left style="hair"/>
      <right>
        <color indexed="63"/>
      </right>
      <top style="hair"/>
      <bottom style="hair"/>
    </border>
    <border>
      <left>
        <color indexed="63"/>
      </left>
      <right style="hair"/>
      <top style="hair"/>
      <bottom style="hair"/>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90">
    <xf numFmtId="0" fontId="0" fillId="0" borderId="0" xfId="0" applyAlignment="1">
      <alignment/>
    </xf>
    <xf numFmtId="0" fontId="6" fillId="0" borderId="0" xfId="64" applyFont="1" applyFill="1" applyAlignment="1">
      <alignment vertical="center"/>
      <protection/>
    </xf>
    <xf numFmtId="0" fontId="7" fillId="0" borderId="0" xfId="64" applyFont="1" applyFill="1" applyAlignment="1">
      <alignment horizontal="left" vertical="center"/>
      <protection/>
    </xf>
    <xf numFmtId="4" fontId="7" fillId="0" borderId="0" xfId="64" applyNumberFormat="1" applyFont="1" applyFill="1" applyAlignment="1">
      <alignment vertical="center"/>
      <protection/>
    </xf>
    <xf numFmtId="4" fontId="6" fillId="0" borderId="0" xfId="64" applyNumberFormat="1" applyFont="1" applyFill="1" applyAlignment="1">
      <alignment horizontal="center" vertical="center"/>
      <protection/>
    </xf>
    <xf numFmtId="4" fontId="7" fillId="0" borderId="0" xfId="0" applyNumberFormat="1" applyFont="1" applyFill="1" applyAlignment="1">
      <alignment vertical="center"/>
    </xf>
    <xf numFmtId="0" fontId="7" fillId="0" borderId="0" xfId="0" applyFont="1" applyFill="1" applyAlignment="1">
      <alignment vertical="center"/>
    </xf>
    <xf numFmtId="0" fontId="7" fillId="0" borderId="0" xfId="64" applyFont="1" applyFill="1" applyAlignment="1">
      <alignment vertical="center"/>
      <protection/>
    </xf>
    <xf numFmtId="0" fontId="7" fillId="0" borderId="0" xfId="65" applyFont="1" applyFill="1" applyBorder="1" applyAlignment="1">
      <alignment vertical="center"/>
      <protection/>
    </xf>
    <xf numFmtId="0" fontId="7" fillId="0" borderId="0" xfId="65" applyFont="1" applyFill="1" applyAlignment="1">
      <alignment vertical="center"/>
      <protection/>
    </xf>
    <xf numFmtId="0" fontId="6" fillId="0" borderId="0" xfId="64" applyFont="1" applyFill="1" applyAlignment="1">
      <alignment horizontal="center" vertical="center"/>
      <protection/>
    </xf>
    <xf numFmtId="4" fontId="7" fillId="0" borderId="0" xfId="0" applyNumberFormat="1" applyFont="1" applyFill="1" applyBorder="1" applyAlignment="1">
      <alignment vertical="center"/>
    </xf>
    <xf numFmtId="0" fontId="6" fillId="0" borderId="0" xfId="64" applyFont="1" applyFill="1" applyAlignment="1">
      <alignment horizontal="left" vertical="center"/>
      <protection/>
    </xf>
    <xf numFmtId="4" fontId="7" fillId="0" borderId="0" xfId="64" applyNumberFormat="1" applyFont="1" applyFill="1" applyBorder="1" applyAlignment="1">
      <alignment vertical="center"/>
      <protection/>
    </xf>
    <xf numFmtId="4" fontId="7" fillId="0" borderId="0" xfId="64" applyNumberFormat="1" applyFont="1" applyFill="1" applyBorder="1" applyAlignment="1" quotePrefix="1">
      <alignment horizontal="center" vertical="center"/>
      <protection/>
    </xf>
    <xf numFmtId="4" fontId="6" fillId="0" borderId="0" xfId="64" applyNumberFormat="1" applyFont="1" applyFill="1" applyBorder="1" applyAlignment="1" quotePrefix="1">
      <alignment horizontal="center" vertical="center"/>
      <protection/>
    </xf>
    <xf numFmtId="4" fontId="6" fillId="0" borderId="10" xfId="0" applyNumberFormat="1" applyFont="1" applyBorder="1" applyAlignment="1">
      <alignment horizontal="center" vertical="center" wrapText="1"/>
    </xf>
    <xf numFmtId="4" fontId="6" fillId="0" borderId="11" xfId="0" applyNumberFormat="1" applyFont="1" applyBorder="1" applyAlignment="1">
      <alignment horizontal="center" vertical="center"/>
    </xf>
    <xf numFmtId="4" fontId="6" fillId="0" borderId="11" xfId="60" applyNumberFormat="1" applyFont="1" applyFill="1" applyBorder="1" applyAlignment="1">
      <alignment horizontal="center" vertical="center" wrapText="1"/>
      <protection/>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32" borderId="13" xfId="0" applyFont="1" applyFill="1" applyBorder="1" applyAlignment="1">
      <alignment vertical="center"/>
    </xf>
    <xf numFmtId="4" fontId="6" fillId="0" borderId="13" xfId="64" applyNumberFormat="1" applyFont="1" applyFill="1" applyBorder="1" applyAlignment="1">
      <alignment horizontal="right"/>
      <protection/>
    </xf>
    <xf numFmtId="4" fontId="6" fillId="0" borderId="14" xfId="64" applyNumberFormat="1" applyFont="1" applyFill="1" applyBorder="1" applyAlignment="1">
      <alignment horizontal="right"/>
      <protection/>
    </xf>
    <xf numFmtId="0" fontId="6" fillId="0" borderId="12"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6" fillId="0" borderId="13" xfId="64" applyFont="1" applyFill="1" applyBorder="1" applyAlignment="1">
      <alignment horizontal="left" vertical="center"/>
      <protection/>
    </xf>
    <xf numFmtId="0" fontId="7" fillId="0" borderId="13" xfId="0" applyFont="1" applyFill="1" applyBorder="1" applyAlignment="1">
      <alignment vertical="center"/>
    </xf>
    <xf numFmtId="0" fontId="6" fillId="0" borderId="13" xfId="64" applyFont="1" applyFill="1" applyBorder="1" applyAlignment="1">
      <alignment vertical="center"/>
      <protection/>
    </xf>
    <xf numFmtId="0" fontId="7" fillId="0" borderId="13" xfId="64" applyFont="1" applyFill="1" applyBorder="1" applyAlignment="1">
      <alignment vertical="center"/>
      <protection/>
    </xf>
    <xf numFmtId="174" fontId="7" fillId="0" borderId="13" xfId="64" applyNumberFormat="1" applyFont="1" applyFill="1" applyBorder="1" applyAlignment="1">
      <alignment horizontal="left" vertical="center"/>
      <protection/>
    </xf>
    <xf numFmtId="4" fontId="7" fillId="0" borderId="13" xfId="64" applyNumberFormat="1" applyFont="1" applyFill="1" applyBorder="1" applyAlignment="1">
      <alignment horizontal="right"/>
      <protection/>
    </xf>
    <xf numFmtId="4" fontId="7" fillId="0" borderId="14" xfId="64" applyNumberFormat="1" applyFont="1" applyFill="1" applyBorder="1" applyAlignment="1">
      <alignment horizontal="right"/>
      <protection/>
    </xf>
    <xf numFmtId="0" fontId="7" fillId="0" borderId="12" xfId="0" applyFont="1" applyFill="1" applyBorder="1" applyAlignment="1">
      <alignment vertical="center"/>
    </xf>
    <xf numFmtId="0" fontId="7" fillId="0" borderId="13" xfId="0" applyFont="1" applyFill="1" applyBorder="1" applyAlignment="1">
      <alignment vertical="center" wrapText="1"/>
    </xf>
    <xf numFmtId="0" fontId="7" fillId="0" borderId="13" xfId="0" applyFont="1" applyFill="1" applyBorder="1" applyAlignment="1">
      <alignment horizontal="left" vertical="center" wrapText="1"/>
    </xf>
    <xf numFmtId="49" fontId="7" fillId="0" borderId="13" xfId="64" applyNumberFormat="1" applyFont="1" applyFill="1" applyBorder="1" applyAlignment="1">
      <alignment horizontal="left" vertical="center"/>
      <protection/>
    </xf>
    <xf numFmtId="174" fontId="7" fillId="33" borderId="13" xfId="64" applyNumberFormat="1" applyFont="1" applyFill="1" applyBorder="1" applyAlignment="1">
      <alignment horizontal="left" vertical="center"/>
      <protection/>
    </xf>
    <xf numFmtId="4" fontId="7" fillId="33" borderId="13" xfId="64" applyNumberFormat="1" applyFont="1" applyFill="1" applyBorder="1" applyAlignment="1">
      <alignment horizontal="right"/>
      <protection/>
    </xf>
    <xf numFmtId="4" fontId="7" fillId="33" borderId="14" xfId="64" applyNumberFormat="1" applyFont="1" applyFill="1" applyBorder="1" applyAlignment="1">
      <alignment horizontal="right"/>
      <protection/>
    </xf>
    <xf numFmtId="0" fontId="7" fillId="33" borderId="0" xfId="0" applyFont="1" applyFill="1" applyAlignment="1">
      <alignment vertical="center"/>
    </xf>
    <xf numFmtId="0" fontId="7" fillId="0" borderId="13" xfId="64" applyFont="1" applyFill="1" applyBorder="1" applyAlignment="1">
      <alignment horizontal="left" vertical="center"/>
      <protection/>
    </xf>
    <xf numFmtId="3" fontId="6" fillId="0" borderId="12" xfId="0" applyNumberFormat="1" applyFont="1" applyFill="1" applyBorder="1" applyAlignment="1">
      <alignment vertical="center"/>
    </xf>
    <xf numFmtId="0" fontId="10" fillId="0" borderId="13" xfId="64" applyFont="1" applyFill="1" applyBorder="1" applyAlignment="1">
      <alignment vertical="center"/>
      <protection/>
    </xf>
    <xf numFmtId="0" fontId="7" fillId="0" borderId="13" xfId="64" applyFont="1" applyFill="1" applyBorder="1" applyAlignment="1">
      <alignment vertical="center" wrapText="1"/>
      <protection/>
    </xf>
    <xf numFmtId="0" fontId="7" fillId="0" borderId="13" xfId="64" applyFont="1" applyFill="1" applyBorder="1" applyAlignment="1">
      <alignment horizontal="left" vertical="center" wrapText="1"/>
      <protection/>
    </xf>
    <xf numFmtId="3" fontId="6" fillId="0" borderId="15" xfId="0" applyNumberFormat="1" applyFont="1" applyFill="1" applyBorder="1" applyAlignment="1">
      <alignment vertical="center"/>
    </xf>
    <xf numFmtId="0" fontId="7" fillId="0" borderId="10" xfId="64" applyFont="1" applyFill="1" applyBorder="1" applyAlignment="1">
      <alignment vertical="center"/>
      <protection/>
    </xf>
    <xf numFmtId="0" fontId="7" fillId="0" borderId="10" xfId="64" applyFont="1" applyFill="1" applyBorder="1" applyAlignment="1" quotePrefix="1">
      <alignment horizontal="left" vertical="center"/>
      <protection/>
    </xf>
    <xf numFmtId="175" fontId="7" fillId="0" borderId="13" xfId="64" applyNumberFormat="1" applyFont="1" applyFill="1" applyBorder="1" applyAlignment="1">
      <alignment horizontal="left" vertical="center"/>
      <protection/>
    </xf>
    <xf numFmtId="0" fontId="11" fillId="0" borderId="13" xfId="0" applyFont="1" applyFill="1" applyBorder="1" applyAlignment="1">
      <alignment vertical="center"/>
    </xf>
    <xf numFmtId="14" fontId="7" fillId="0" borderId="13" xfId="64" applyNumberFormat="1" applyFont="1" applyFill="1" applyBorder="1" applyAlignment="1">
      <alignment horizontal="left" vertical="center"/>
      <protection/>
    </xf>
    <xf numFmtId="3" fontId="7" fillId="0" borderId="13" xfId="0" applyNumberFormat="1" applyFont="1" applyFill="1" applyBorder="1" applyAlignment="1">
      <alignment vertical="center"/>
    </xf>
    <xf numFmtId="0" fontId="10" fillId="0" borderId="13" xfId="0" applyFont="1" applyFill="1" applyBorder="1" applyAlignment="1">
      <alignment vertical="center"/>
    </xf>
    <xf numFmtId="49" fontId="7" fillId="0" borderId="13" xfId="0" applyNumberFormat="1" applyFont="1" applyFill="1" applyBorder="1" applyAlignment="1">
      <alignment horizontal="left" vertical="center"/>
    </xf>
    <xf numFmtId="174" fontId="6" fillId="0" borderId="13" xfId="64" applyNumberFormat="1" applyFont="1" applyFill="1" applyBorder="1" applyAlignment="1">
      <alignment horizontal="left" vertical="center"/>
      <protection/>
    </xf>
    <xf numFmtId="3" fontId="12" fillId="0" borderId="12" xfId="0" applyNumberFormat="1" applyFont="1" applyFill="1" applyBorder="1" applyAlignment="1">
      <alignment vertical="center"/>
    </xf>
    <xf numFmtId="0" fontId="7" fillId="32" borderId="13" xfId="0" applyFont="1" applyFill="1" applyBorder="1" applyAlignment="1">
      <alignment vertical="center"/>
    </xf>
    <xf numFmtId="0" fontId="7" fillId="32" borderId="13" xfId="64" applyFont="1" applyFill="1" applyBorder="1" applyAlignment="1">
      <alignment vertical="center"/>
      <protection/>
    </xf>
    <xf numFmtId="0" fontId="7" fillId="32" borderId="13" xfId="64" applyFont="1" applyFill="1" applyBorder="1" applyAlignment="1">
      <alignment horizontal="left" vertical="center"/>
      <protection/>
    </xf>
    <xf numFmtId="3" fontId="11" fillId="0" borderId="12" xfId="0" applyNumberFormat="1" applyFont="1" applyFill="1" applyBorder="1" applyAlignment="1">
      <alignment vertical="center"/>
    </xf>
    <xf numFmtId="0" fontId="7" fillId="0" borderId="0" xfId="0" applyFont="1" applyFill="1" applyBorder="1" applyAlignment="1">
      <alignment vertical="center"/>
    </xf>
    <xf numFmtId="0" fontId="7" fillId="0" borderId="0" xfId="64" applyFont="1" applyFill="1" applyBorder="1" applyAlignment="1">
      <alignment horizontal="center" vertical="center"/>
      <protection/>
    </xf>
    <xf numFmtId="3" fontId="7" fillId="0" borderId="12" xfId="0" applyNumberFormat="1" applyFont="1" applyFill="1" applyBorder="1" applyAlignment="1">
      <alignment vertical="center"/>
    </xf>
    <xf numFmtId="1" fontId="7" fillId="0" borderId="13" xfId="63" applyNumberFormat="1" applyFont="1" applyFill="1" applyBorder="1" applyAlignment="1">
      <alignment vertical="center"/>
      <protection/>
    </xf>
    <xf numFmtId="1" fontId="7" fillId="0" borderId="16" xfId="63" applyNumberFormat="1" applyFont="1" applyFill="1" applyBorder="1" applyAlignment="1">
      <alignment horizontal="left" vertical="center" wrapText="1"/>
      <protection/>
    </xf>
    <xf numFmtId="1" fontId="7" fillId="0" borderId="17" xfId="63" applyNumberFormat="1" applyFont="1" applyFill="1" applyBorder="1" applyAlignment="1">
      <alignment horizontal="left" vertical="center" wrapText="1"/>
      <protection/>
    </xf>
    <xf numFmtId="49" fontId="7" fillId="0" borderId="12" xfId="0" applyNumberFormat="1" applyFont="1" applyFill="1" applyBorder="1" applyAlignment="1">
      <alignment horizontal="left" vertical="center"/>
    </xf>
    <xf numFmtId="0" fontId="6" fillId="0" borderId="13" xfId="0" applyFont="1" applyFill="1" applyBorder="1" applyAlignment="1">
      <alignment vertical="center" wrapText="1"/>
    </xf>
    <xf numFmtId="0" fontId="7" fillId="0" borderId="13" xfId="0" applyFont="1" applyFill="1" applyBorder="1" applyAlignment="1">
      <alignment wrapText="1"/>
    </xf>
    <xf numFmtId="0" fontId="7" fillId="0" borderId="13" xfId="0" applyNumberFormat="1" applyFont="1" applyFill="1" applyBorder="1" applyAlignment="1">
      <alignment wrapText="1"/>
    </xf>
    <xf numFmtId="3" fontId="6" fillId="32" borderId="12" xfId="0" applyNumberFormat="1" applyFont="1" applyFill="1" applyBorder="1" applyAlignment="1">
      <alignment vertical="center"/>
    </xf>
    <xf numFmtId="0" fontId="7" fillId="32" borderId="13" xfId="0" applyFont="1" applyFill="1" applyBorder="1" applyAlignment="1">
      <alignment wrapText="1"/>
    </xf>
    <xf numFmtId="0" fontId="7" fillId="32" borderId="0" xfId="0" applyFont="1" applyFill="1" applyBorder="1" applyAlignment="1">
      <alignment/>
    </xf>
    <xf numFmtId="4" fontId="7" fillId="32" borderId="13" xfId="64" applyNumberFormat="1" applyFont="1" applyFill="1" applyBorder="1" applyAlignment="1">
      <alignment horizontal="right"/>
      <protection/>
    </xf>
    <xf numFmtId="4" fontId="7" fillId="32" borderId="14" xfId="64" applyNumberFormat="1" applyFont="1" applyFill="1" applyBorder="1" applyAlignment="1">
      <alignment horizontal="right"/>
      <protection/>
    </xf>
    <xf numFmtId="0" fontId="7" fillId="32" borderId="0" xfId="0" applyFont="1" applyFill="1" applyAlignment="1">
      <alignment vertical="center"/>
    </xf>
    <xf numFmtId="0" fontId="6" fillId="32" borderId="12" xfId="0" applyFont="1" applyFill="1" applyBorder="1" applyAlignment="1">
      <alignment vertical="center"/>
    </xf>
    <xf numFmtId="0" fontId="7" fillId="32" borderId="16" xfId="0" applyFont="1" applyFill="1" applyBorder="1" applyAlignment="1">
      <alignment vertical="center" wrapText="1"/>
    </xf>
    <xf numFmtId="0" fontId="7" fillId="32" borderId="13" xfId="58" applyFont="1" applyFill="1" applyBorder="1" applyAlignment="1">
      <alignment wrapText="1"/>
      <protection/>
    </xf>
    <xf numFmtId="0" fontId="13" fillId="0" borderId="13" xfId="0" applyFont="1" applyFill="1" applyBorder="1" applyAlignment="1">
      <alignment/>
    </xf>
    <xf numFmtId="0" fontId="6" fillId="0" borderId="18" xfId="0" applyFont="1" applyFill="1" applyBorder="1" applyAlignment="1">
      <alignment vertical="center"/>
    </xf>
    <xf numFmtId="0" fontId="7" fillId="0" borderId="19" xfId="0" applyFont="1" applyFill="1" applyBorder="1" applyAlignment="1">
      <alignment vertical="center" wrapText="1"/>
    </xf>
    <xf numFmtId="0" fontId="6" fillId="0" borderId="20" xfId="0" applyFont="1" applyFill="1" applyBorder="1" applyAlignment="1">
      <alignment vertical="center"/>
    </xf>
    <xf numFmtId="0" fontId="7" fillId="32" borderId="0" xfId="0" applyFont="1" applyFill="1" applyBorder="1" applyAlignment="1">
      <alignment vertical="center"/>
    </xf>
    <xf numFmtId="0" fontId="7" fillId="0" borderId="17" xfId="0" applyFont="1" applyFill="1" applyBorder="1" applyAlignment="1">
      <alignment vertical="center" wrapText="1"/>
    </xf>
    <xf numFmtId="0" fontId="7" fillId="0" borderId="21" xfId="0" applyFont="1" applyFill="1" applyBorder="1" applyAlignment="1">
      <alignment vertical="center" wrapText="1"/>
    </xf>
    <xf numFmtId="0" fontId="7" fillId="0" borderId="16" xfId="0" applyFont="1" applyFill="1" applyBorder="1" applyAlignment="1">
      <alignment vertical="center" wrapText="1"/>
    </xf>
    <xf numFmtId="49" fontId="6" fillId="0" borderId="12" xfId="0" applyNumberFormat="1" applyFont="1" applyFill="1" applyBorder="1" applyAlignment="1">
      <alignment horizontal="left" vertical="center"/>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6" fillId="32" borderId="12" xfId="0" applyNumberFormat="1" applyFont="1" applyFill="1" applyBorder="1" applyAlignment="1">
      <alignment horizontal="left" vertical="center"/>
    </xf>
    <xf numFmtId="0" fontId="7" fillId="32" borderId="13" xfId="0" applyFont="1" applyFill="1" applyBorder="1" applyAlignment="1">
      <alignment horizontal="left" vertical="center" wrapText="1"/>
    </xf>
    <xf numFmtId="4" fontId="7" fillId="32" borderId="16" xfId="64" applyNumberFormat="1" applyFont="1" applyFill="1" applyBorder="1" applyAlignment="1">
      <alignment horizontal="right"/>
      <protection/>
    </xf>
    <xf numFmtId="4" fontId="7" fillId="0" borderId="16" xfId="64" applyNumberFormat="1" applyFont="1" applyFill="1" applyBorder="1" applyAlignment="1">
      <alignment horizontal="right"/>
      <protection/>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7" fillId="0" borderId="23" xfId="0" applyFont="1" applyFill="1" applyBorder="1" applyAlignment="1">
      <alignment vertical="center"/>
    </xf>
    <xf numFmtId="0" fontId="7" fillId="0" borderId="23" xfId="64" applyFont="1" applyFill="1" applyBorder="1" applyAlignment="1">
      <alignment horizontal="left" vertical="center"/>
      <protection/>
    </xf>
    <xf numFmtId="4" fontId="7" fillId="0" borderId="23" xfId="64" applyNumberFormat="1" applyFont="1" applyFill="1" applyBorder="1" applyAlignment="1">
      <alignment horizontal="right"/>
      <protection/>
    </xf>
    <xf numFmtId="4" fontId="7" fillId="0" borderId="24" xfId="64" applyNumberFormat="1" applyFont="1" applyFill="1" applyBorder="1" applyAlignment="1">
      <alignment horizontal="right"/>
      <protection/>
    </xf>
    <xf numFmtId="4" fontId="7" fillId="0" borderId="25" xfId="64" applyNumberFormat="1" applyFont="1" applyFill="1" applyBorder="1" applyAlignment="1">
      <alignment horizontal="right"/>
      <protection/>
    </xf>
    <xf numFmtId="49" fontId="6" fillId="0" borderId="18" xfId="0" applyNumberFormat="1" applyFont="1" applyFill="1" applyBorder="1" applyAlignment="1">
      <alignment horizontal="left" vertical="center" wrapText="1"/>
    </xf>
    <xf numFmtId="4" fontId="7" fillId="0" borderId="26" xfId="64" applyNumberFormat="1" applyFont="1" applyFill="1" applyBorder="1" applyAlignment="1">
      <alignment horizontal="right"/>
      <protection/>
    </xf>
    <xf numFmtId="4" fontId="7" fillId="0" borderId="27" xfId="64" applyNumberFormat="1" applyFont="1" applyFill="1" applyBorder="1" applyAlignment="1">
      <alignment horizontal="right"/>
      <protection/>
    </xf>
    <xf numFmtId="49" fontId="6" fillId="0" borderId="28" xfId="0" applyNumberFormat="1" applyFont="1" applyFill="1" applyBorder="1" applyAlignment="1">
      <alignment horizontal="left" vertical="center"/>
    </xf>
    <xf numFmtId="49" fontId="6" fillId="0" borderId="29" xfId="0" applyNumberFormat="1" applyFont="1" applyFill="1" applyBorder="1" applyAlignment="1">
      <alignment horizontal="center" vertical="center" wrapText="1"/>
    </xf>
    <xf numFmtId="4" fontId="7" fillId="0" borderId="30" xfId="64" applyNumberFormat="1" applyFont="1" applyFill="1" applyBorder="1" applyAlignment="1">
      <alignment horizontal="right"/>
      <protection/>
    </xf>
    <xf numFmtId="4" fontId="7" fillId="0" borderId="31" xfId="64" applyNumberFormat="1" applyFont="1" applyFill="1" applyBorder="1" applyAlignment="1">
      <alignment horizontal="right"/>
      <protection/>
    </xf>
    <xf numFmtId="49" fontId="6" fillId="0" borderId="28"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 fontId="7" fillId="0" borderId="10" xfId="64" applyNumberFormat="1" applyFont="1" applyFill="1" applyBorder="1" applyAlignment="1">
      <alignment horizontal="right"/>
      <protection/>
    </xf>
    <xf numFmtId="4" fontId="7" fillId="0" borderId="32" xfId="64" applyNumberFormat="1" applyFont="1" applyFill="1" applyBorder="1" applyAlignment="1">
      <alignment horizontal="right"/>
      <protection/>
    </xf>
    <xf numFmtId="4" fontId="7" fillId="0" borderId="13" xfId="0" applyNumberFormat="1" applyFont="1" applyFill="1" applyBorder="1" applyAlignment="1">
      <alignment horizontal="right"/>
    </xf>
    <xf numFmtId="174" fontId="7" fillId="32" borderId="13" xfId="64" applyNumberFormat="1" applyFont="1" applyFill="1" applyBorder="1" applyAlignment="1">
      <alignment horizontal="left" vertical="center"/>
      <protection/>
    </xf>
    <xf numFmtId="4" fontId="7" fillId="32" borderId="13" xfId="0" applyNumberFormat="1" applyFont="1" applyFill="1" applyBorder="1" applyAlignment="1">
      <alignment horizontal="right"/>
    </xf>
    <xf numFmtId="49" fontId="7" fillId="32" borderId="13" xfId="64" applyNumberFormat="1" applyFont="1" applyFill="1" applyBorder="1" applyAlignment="1">
      <alignment horizontal="left" vertical="center"/>
      <protection/>
    </xf>
    <xf numFmtId="0" fontId="6" fillId="32" borderId="13" xfId="64" applyFont="1" applyFill="1" applyBorder="1" applyAlignment="1">
      <alignment vertical="center"/>
      <protection/>
    </xf>
    <xf numFmtId="4" fontId="6" fillId="32" borderId="13" xfId="64" applyNumberFormat="1" applyFont="1" applyFill="1" applyBorder="1" applyAlignment="1">
      <alignment horizontal="right"/>
      <protection/>
    </xf>
    <xf numFmtId="4" fontId="6" fillId="32" borderId="14" xfId="64" applyNumberFormat="1" applyFont="1" applyFill="1" applyBorder="1" applyAlignment="1">
      <alignment horizontal="right"/>
      <protection/>
    </xf>
    <xf numFmtId="174" fontId="7" fillId="34" borderId="13" xfId="64" applyNumberFormat="1" applyFont="1" applyFill="1" applyBorder="1" applyAlignment="1">
      <alignment horizontal="left" vertical="center"/>
      <protection/>
    </xf>
    <xf numFmtId="4" fontId="7" fillId="34" borderId="13" xfId="64" applyNumberFormat="1" applyFont="1" applyFill="1" applyBorder="1" applyAlignment="1">
      <alignment horizontal="right"/>
      <protection/>
    </xf>
    <xf numFmtId="4" fontId="7" fillId="34" borderId="14" xfId="64" applyNumberFormat="1" applyFont="1" applyFill="1" applyBorder="1" applyAlignment="1">
      <alignment horizontal="right"/>
      <protection/>
    </xf>
    <xf numFmtId="0" fontId="7" fillId="32" borderId="13" xfId="0" applyFont="1" applyFill="1" applyBorder="1" applyAlignment="1">
      <alignment vertical="center" wrapText="1"/>
    </xf>
    <xf numFmtId="0" fontId="10" fillId="32" borderId="13" xfId="64" applyFont="1" applyFill="1" applyBorder="1" applyAlignment="1">
      <alignment vertical="center"/>
      <protection/>
    </xf>
    <xf numFmtId="0" fontId="7" fillId="32" borderId="13" xfId="64" applyFont="1" applyFill="1" applyBorder="1" applyAlignment="1">
      <alignment vertical="center" wrapText="1"/>
      <protection/>
    </xf>
    <xf numFmtId="3" fontId="6" fillId="32" borderId="15" xfId="0" applyNumberFormat="1" applyFont="1" applyFill="1" applyBorder="1" applyAlignment="1">
      <alignment vertical="center"/>
    </xf>
    <xf numFmtId="0" fontId="7" fillId="32" borderId="10" xfId="64" applyFont="1" applyFill="1" applyBorder="1" applyAlignment="1">
      <alignment vertical="center"/>
      <protection/>
    </xf>
    <xf numFmtId="0" fontId="7" fillId="32" borderId="10" xfId="64" applyFont="1" applyFill="1" applyBorder="1" applyAlignment="1" quotePrefix="1">
      <alignment horizontal="left" vertical="center"/>
      <protection/>
    </xf>
    <xf numFmtId="4" fontId="7" fillId="32" borderId="10" xfId="64" applyNumberFormat="1" applyFont="1" applyFill="1" applyBorder="1" applyAlignment="1">
      <alignment horizontal="right"/>
      <protection/>
    </xf>
    <xf numFmtId="4" fontId="7" fillId="32" borderId="10" xfId="0" applyNumberFormat="1" applyFont="1" applyFill="1" applyBorder="1" applyAlignment="1">
      <alignment horizontal="right"/>
    </xf>
    <xf numFmtId="4" fontId="7" fillId="32" borderId="32" xfId="0" applyNumberFormat="1" applyFont="1" applyFill="1" applyBorder="1" applyAlignment="1">
      <alignment horizontal="right"/>
    </xf>
    <xf numFmtId="175" fontId="7" fillId="32" borderId="13" xfId="64" applyNumberFormat="1" applyFont="1" applyFill="1" applyBorder="1" applyAlignment="1">
      <alignment horizontal="left" vertical="center"/>
      <protection/>
    </xf>
    <xf numFmtId="0" fontId="11" fillId="32" borderId="13" xfId="0" applyFont="1" applyFill="1" applyBorder="1" applyAlignment="1">
      <alignment vertical="center"/>
    </xf>
    <xf numFmtId="0" fontId="7" fillId="32" borderId="12" xfId="0" applyFont="1" applyFill="1" applyBorder="1" applyAlignment="1">
      <alignment vertical="center"/>
    </xf>
    <xf numFmtId="14" fontId="7" fillId="32" borderId="13" xfId="64" applyNumberFormat="1" applyFont="1" applyFill="1" applyBorder="1" applyAlignment="1">
      <alignment horizontal="left" vertical="center"/>
      <protection/>
    </xf>
    <xf numFmtId="3" fontId="7" fillId="32" borderId="13" xfId="0" applyNumberFormat="1" applyFont="1" applyFill="1" applyBorder="1" applyAlignment="1">
      <alignment vertical="center"/>
    </xf>
    <xf numFmtId="4" fontId="6" fillId="32" borderId="16" xfId="64" applyNumberFormat="1" applyFont="1" applyFill="1" applyBorder="1" applyAlignment="1">
      <alignment horizontal="right"/>
      <protection/>
    </xf>
    <xf numFmtId="0" fontId="10" fillId="32" borderId="13" xfId="0" applyFont="1" applyFill="1" applyBorder="1" applyAlignment="1">
      <alignment vertical="center"/>
    </xf>
    <xf numFmtId="49" fontId="7" fillId="32" borderId="13" xfId="0" applyNumberFormat="1" applyFont="1" applyFill="1" applyBorder="1" applyAlignment="1">
      <alignment horizontal="left" vertical="center"/>
    </xf>
    <xf numFmtId="174" fontId="6" fillId="32" borderId="13" xfId="64" applyNumberFormat="1" applyFont="1" applyFill="1" applyBorder="1" applyAlignment="1">
      <alignment horizontal="left" vertical="center"/>
      <protection/>
    </xf>
    <xf numFmtId="3" fontId="12" fillId="32" borderId="12" xfId="0" applyNumberFormat="1" applyFont="1" applyFill="1" applyBorder="1" applyAlignment="1">
      <alignment vertical="center"/>
    </xf>
    <xf numFmtId="3" fontId="11" fillId="32" borderId="12" xfId="0" applyNumberFormat="1" applyFont="1" applyFill="1" applyBorder="1" applyAlignment="1">
      <alignment vertical="center"/>
    </xf>
    <xf numFmtId="1" fontId="7" fillId="32" borderId="13" xfId="63" applyNumberFormat="1" applyFont="1" applyFill="1" applyBorder="1" applyAlignment="1">
      <alignment vertical="center"/>
      <protection/>
    </xf>
    <xf numFmtId="0" fontId="6" fillId="32" borderId="13" xfId="0" applyFont="1" applyFill="1" applyBorder="1" applyAlignment="1">
      <alignment vertical="center" wrapText="1"/>
    </xf>
    <xf numFmtId="0" fontId="6" fillId="32" borderId="13" xfId="64" applyFont="1" applyFill="1" applyBorder="1" applyAlignment="1">
      <alignment horizontal="left" vertical="center"/>
      <protection/>
    </xf>
    <xf numFmtId="0" fontId="7" fillId="32" borderId="13" xfId="0" applyNumberFormat="1" applyFont="1" applyFill="1" applyBorder="1" applyAlignment="1">
      <alignment wrapText="1"/>
    </xf>
    <xf numFmtId="0" fontId="13" fillId="32" borderId="13" xfId="0" applyFont="1" applyFill="1" applyBorder="1" applyAlignment="1">
      <alignment/>
    </xf>
    <xf numFmtId="0" fontId="6" fillId="32" borderId="18" xfId="0" applyFont="1" applyFill="1" applyBorder="1" applyAlignment="1">
      <alignment vertical="center"/>
    </xf>
    <xf numFmtId="0" fontId="6" fillId="32" borderId="20" xfId="0" applyFont="1" applyFill="1" applyBorder="1" applyAlignment="1">
      <alignment vertical="center"/>
    </xf>
    <xf numFmtId="0" fontId="7" fillId="32" borderId="21" xfId="0" applyFont="1" applyFill="1" applyBorder="1" applyAlignment="1">
      <alignment vertical="center" wrapText="1"/>
    </xf>
    <xf numFmtId="0" fontId="7" fillId="32" borderId="17" xfId="0" applyFont="1" applyFill="1" applyBorder="1" applyAlignment="1">
      <alignment vertical="center" wrapText="1"/>
    </xf>
    <xf numFmtId="0" fontId="7" fillId="32" borderId="19" xfId="0" applyFont="1" applyFill="1" applyBorder="1" applyAlignment="1">
      <alignment vertical="center" wrapText="1"/>
    </xf>
    <xf numFmtId="0" fontId="7" fillId="32" borderId="19" xfId="0" applyFont="1" applyFill="1" applyBorder="1" applyAlignment="1">
      <alignment horizontal="left" vertical="center" wrapText="1"/>
    </xf>
    <xf numFmtId="0" fontId="7" fillId="32" borderId="17" xfId="0" applyFont="1" applyFill="1" applyBorder="1" applyAlignment="1">
      <alignment horizontal="left" vertical="center" wrapText="1"/>
    </xf>
    <xf numFmtId="0" fontId="6" fillId="0" borderId="0" xfId="0" applyFont="1" applyFill="1" applyAlignment="1">
      <alignment vertical="center"/>
    </xf>
    <xf numFmtId="3" fontId="6" fillId="0" borderId="13" xfId="0" applyNumberFormat="1" applyFont="1" applyFill="1" applyBorder="1" applyAlignment="1">
      <alignment vertical="center"/>
    </xf>
    <xf numFmtId="0" fontId="7" fillId="0" borderId="13" xfId="58" applyFont="1" applyFill="1" applyBorder="1" applyAlignment="1">
      <alignment wrapText="1"/>
      <protection/>
    </xf>
    <xf numFmtId="0" fontId="7" fillId="32" borderId="0" xfId="64" applyFont="1" applyFill="1" applyBorder="1" applyAlignment="1">
      <alignment horizontal="center" vertical="center"/>
      <protection/>
    </xf>
    <xf numFmtId="0" fontId="7" fillId="32" borderId="23" xfId="64" applyFont="1" applyFill="1" applyBorder="1" applyAlignment="1">
      <alignment horizontal="left" vertical="center"/>
      <protection/>
    </xf>
    <xf numFmtId="4" fontId="7" fillId="32" borderId="23" xfId="64" applyNumberFormat="1" applyFont="1" applyFill="1" applyBorder="1" applyAlignment="1">
      <alignment horizontal="right"/>
      <protection/>
    </xf>
    <xf numFmtId="4" fontId="7" fillId="32" borderId="24" xfId="64" applyNumberFormat="1" applyFont="1" applyFill="1" applyBorder="1" applyAlignment="1">
      <alignment horizontal="right"/>
      <protection/>
    </xf>
    <xf numFmtId="4" fontId="7" fillId="32" borderId="25" xfId="64" applyNumberFormat="1" applyFont="1" applyFill="1" applyBorder="1" applyAlignment="1">
      <alignment horizontal="right"/>
      <protection/>
    </xf>
    <xf numFmtId="49" fontId="6" fillId="0" borderId="33" xfId="0" applyNumberFormat="1" applyFont="1" applyFill="1" applyBorder="1" applyAlignment="1">
      <alignment horizontal="left" vertical="center"/>
    </xf>
    <xf numFmtId="0" fontId="7" fillId="0" borderId="34" xfId="0" applyFont="1" applyFill="1" applyBorder="1" applyAlignment="1">
      <alignment horizontal="left" vertical="center" wrapText="1"/>
    </xf>
    <xf numFmtId="0" fontId="7" fillId="0" borderId="34" xfId="0" applyFont="1" applyFill="1" applyBorder="1" applyAlignment="1">
      <alignment vertical="center"/>
    </xf>
    <xf numFmtId="4" fontId="7" fillId="32" borderId="34" xfId="64" applyNumberFormat="1" applyFont="1" applyFill="1" applyBorder="1" applyAlignment="1">
      <alignment horizontal="right"/>
      <protection/>
    </xf>
    <xf numFmtId="4" fontId="7" fillId="32" borderId="35" xfId="64" applyNumberFormat="1" applyFont="1" applyFill="1" applyBorder="1" applyAlignment="1">
      <alignment horizontal="right"/>
      <protection/>
    </xf>
    <xf numFmtId="4" fontId="7" fillId="32" borderId="36" xfId="64" applyNumberFormat="1" applyFont="1" applyFill="1" applyBorder="1" applyAlignment="1">
      <alignment horizontal="right"/>
      <protection/>
    </xf>
    <xf numFmtId="4" fontId="7" fillId="32" borderId="26" xfId="64" applyNumberFormat="1" applyFont="1" applyFill="1" applyBorder="1" applyAlignment="1">
      <alignment horizontal="right"/>
      <protection/>
    </xf>
    <xf numFmtId="4" fontId="7" fillId="32" borderId="37" xfId="64" applyNumberFormat="1" applyFont="1" applyFill="1" applyBorder="1" applyAlignment="1">
      <alignment horizontal="right"/>
      <protection/>
    </xf>
    <xf numFmtId="4" fontId="7" fillId="32" borderId="27" xfId="64" applyNumberFormat="1" applyFont="1" applyFill="1" applyBorder="1" applyAlignment="1">
      <alignment horizontal="right"/>
      <protection/>
    </xf>
    <xf numFmtId="49" fontId="6" fillId="32" borderId="18" xfId="0" applyNumberFormat="1" applyFont="1" applyFill="1" applyBorder="1" applyAlignment="1">
      <alignment horizontal="left" vertical="center" wrapText="1"/>
    </xf>
    <xf numFmtId="4" fontId="7" fillId="32" borderId="30" xfId="64" applyNumberFormat="1" applyFont="1" applyFill="1" applyBorder="1" applyAlignment="1">
      <alignment horizontal="right"/>
      <protection/>
    </xf>
    <xf numFmtId="4" fontId="7" fillId="32" borderId="38" xfId="64" applyNumberFormat="1" applyFont="1" applyFill="1" applyBorder="1" applyAlignment="1">
      <alignment horizontal="right"/>
      <protection/>
    </xf>
    <xf numFmtId="4" fontId="7" fillId="32" borderId="31" xfId="64" applyNumberFormat="1" applyFont="1" applyFill="1" applyBorder="1" applyAlignment="1">
      <alignment horizontal="right"/>
      <protection/>
    </xf>
    <xf numFmtId="0" fontId="6" fillId="32" borderId="10" xfId="64" applyFont="1" applyFill="1" applyBorder="1" applyAlignment="1">
      <alignment horizontal="left" vertical="center"/>
      <protection/>
    </xf>
    <xf numFmtId="4" fontId="7" fillId="32" borderId="32" xfId="64" applyNumberFormat="1" applyFont="1" applyFill="1" applyBorder="1" applyAlignment="1">
      <alignment horizontal="right"/>
      <protection/>
    </xf>
    <xf numFmtId="49" fontId="6" fillId="32" borderId="28" xfId="0" applyNumberFormat="1" applyFont="1" applyFill="1" applyBorder="1" applyAlignment="1">
      <alignment horizontal="left" vertical="center"/>
    </xf>
    <xf numFmtId="0" fontId="7" fillId="32" borderId="30" xfId="64" applyFont="1" applyFill="1" applyBorder="1" applyAlignment="1">
      <alignment horizontal="left" vertical="center"/>
      <protection/>
    </xf>
    <xf numFmtId="49" fontId="6" fillId="32" borderId="12" xfId="0" applyNumberFormat="1" applyFont="1" applyFill="1" applyBorder="1" applyAlignment="1">
      <alignment horizontal="center" vertical="center" wrapText="1"/>
    </xf>
    <xf numFmtId="49" fontId="6" fillId="32" borderId="13" xfId="0" applyNumberFormat="1" applyFont="1" applyFill="1" applyBorder="1" applyAlignment="1">
      <alignment horizontal="center" vertical="center" wrapText="1"/>
    </xf>
    <xf numFmtId="49" fontId="6" fillId="32" borderId="39" xfId="0" applyNumberFormat="1" applyFont="1" applyFill="1" applyBorder="1" applyAlignment="1">
      <alignment horizontal="center" vertical="center" wrapText="1"/>
    </xf>
    <xf numFmtId="49" fontId="6" fillId="32" borderId="40" xfId="0" applyNumberFormat="1" applyFont="1" applyFill="1" applyBorder="1" applyAlignment="1">
      <alignment horizontal="center" vertical="center" wrapText="1"/>
    </xf>
    <xf numFmtId="0" fontId="7" fillId="32" borderId="40" xfId="0" applyFont="1" applyFill="1" applyBorder="1" applyAlignment="1">
      <alignment vertical="center"/>
    </xf>
    <xf numFmtId="0" fontId="7" fillId="32" borderId="40" xfId="64" applyFont="1" applyFill="1" applyBorder="1" applyAlignment="1">
      <alignment horizontal="left" vertical="center"/>
      <protection/>
    </xf>
    <xf numFmtId="4" fontId="7" fillId="32" borderId="40" xfId="64" applyNumberFormat="1" applyFont="1" applyFill="1" applyBorder="1" applyAlignment="1">
      <alignment horizontal="right"/>
      <protection/>
    </xf>
    <xf numFmtId="4" fontId="7" fillId="32" borderId="41" xfId="64" applyNumberFormat="1" applyFont="1" applyFill="1" applyBorder="1" applyAlignment="1">
      <alignment horizontal="right"/>
      <protection/>
    </xf>
    <xf numFmtId="4" fontId="7" fillId="32" borderId="42" xfId="64" applyNumberFormat="1" applyFont="1" applyFill="1" applyBorder="1" applyAlignment="1">
      <alignment horizontal="right"/>
      <protection/>
    </xf>
    <xf numFmtId="49" fontId="6" fillId="32" borderId="29" xfId="0" applyNumberFormat="1" applyFont="1" applyFill="1" applyBorder="1" applyAlignment="1">
      <alignment horizontal="center" vertical="center" wrapText="1"/>
    </xf>
    <xf numFmtId="49" fontId="6" fillId="32" borderId="22" xfId="0" applyNumberFormat="1" applyFont="1" applyFill="1" applyBorder="1" applyAlignment="1">
      <alignment horizontal="center" vertical="center" wrapText="1"/>
    </xf>
    <xf numFmtId="49" fontId="6" fillId="32" borderId="23" xfId="0" applyNumberFormat="1" applyFont="1" applyFill="1" applyBorder="1" applyAlignment="1">
      <alignment horizontal="center" vertical="center" wrapText="1"/>
    </xf>
    <xf numFmtId="0" fontId="7" fillId="32" borderId="23" xfId="0" applyFont="1" applyFill="1" applyBorder="1" applyAlignment="1">
      <alignment vertical="center"/>
    </xf>
    <xf numFmtId="49" fontId="6" fillId="0" borderId="43" xfId="0" applyNumberFormat="1" applyFont="1" applyFill="1" applyBorder="1" applyAlignment="1">
      <alignment horizontal="center" vertical="center" wrapText="1"/>
    </xf>
    <xf numFmtId="0" fontId="7" fillId="32" borderId="44" xfId="64" applyFont="1" applyFill="1" applyBorder="1" applyAlignment="1">
      <alignment horizontal="left" vertical="center"/>
      <protection/>
    </xf>
    <xf numFmtId="4" fontId="7" fillId="32" borderId="44" xfId="64" applyNumberFormat="1" applyFont="1" applyFill="1" applyBorder="1" applyAlignment="1">
      <alignment horizontal="right"/>
      <protection/>
    </xf>
    <xf numFmtId="4" fontId="7" fillId="32" borderId="45" xfId="64" applyNumberFormat="1" applyFont="1" applyFill="1" applyBorder="1" applyAlignment="1">
      <alignment horizontal="right"/>
      <protection/>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7" fillId="0" borderId="21" xfId="0" applyFont="1" applyFill="1" applyBorder="1" applyAlignment="1">
      <alignment vertical="center"/>
    </xf>
    <xf numFmtId="0" fontId="7" fillId="32" borderId="21" xfId="64" applyFont="1" applyFill="1" applyBorder="1" applyAlignment="1">
      <alignment horizontal="left" vertical="center"/>
      <protection/>
    </xf>
    <xf numFmtId="4" fontId="7" fillId="32" borderId="21" xfId="64" applyNumberFormat="1" applyFont="1" applyFill="1" applyBorder="1" applyAlignment="1">
      <alignment horizontal="right"/>
      <protection/>
    </xf>
    <xf numFmtId="4" fontId="7" fillId="32" borderId="46" xfId="64" applyNumberFormat="1" applyFont="1" applyFill="1" applyBorder="1" applyAlignment="1">
      <alignment horizontal="right"/>
      <protection/>
    </xf>
    <xf numFmtId="49" fontId="6" fillId="0" borderId="47"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7" fillId="0" borderId="48" xfId="0" applyFont="1" applyFill="1" applyBorder="1" applyAlignment="1">
      <alignment vertical="center"/>
    </xf>
    <xf numFmtId="0" fontId="7" fillId="32" borderId="48" xfId="64" applyFont="1" applyFill="1" applyBorder="1" applyAlignment="1">
      <alignment horizontal="left" vertical="center"/>
      <protection/>
    </xf>
    <xf numFmtId="4" fontId="7" fillId="32" borderId="48" xfId="64" applyNumberFormat="1" applyFont="1" applyFill="1" applyBorder="1" applyAlignment="1">
      <alignment horizontal="right"/>
      <protection/>
    </xf>
    <xf numFmtId="4" fontId="7" fillId="32" borderId="49" xfId="64" applyNumberFormat="1" applyFont="1" applyFill="1" applyBorder="1" applyAlignment="1">
      <alignment horizontal="right"/>
      <protection/>
    </xf>
    <xf numFmtId="49" fontId="6" fillId="0" borderId="50" xfId="0" applyNumberFormat="1" applyFont="1" applyFill="1" applyBorder="1" applyAlignment="1">
      <alignment horizontal="center" vertical="center" wrapText="1"/>
    </xf>
    <xf numFmtId="0" fontId="7" fillId="32" borderId="51" xfId="64" applyFont="1" applyFill="1" applyBorder="1" applyAlignment="1">
      <alignment horizontal="left" vertical="center"/>
      <protection/>
    </xf>
    <xf numFmtId="4" fontId="7" fillId="32" borderId="51" xfId="64" applyNumberFormat="1" applyFont="1" applyFill="1" applyBorder="1" applyAlignment="1">
      <alignment horizontal="right"/>
      <protection/>
    </xf>
    <xf numFmtId="4" fontId="7" fillId="32" borderId="52" xfId="64" applyNumberFormat="1" applyFont="1" applyFill="1" applyBorder="1" applyAlignment="1">
      <alignment horizontal="right"/>
      <protection/>
    </xf>
    <xf numFmtId="0" fontId="7" fillId="32" borderId="10" xfId="64" applyFont="1" applyFill="1" applyBorder="1" applyAlignment="1">
      <alignment horizontal="left" vertical="center"/>
      <protection/>
    </xf>
    <xf numFmtId="49" fontId="6" fillId="0" borderId="53" xfId="0" applyNumberFormat="1" applyFont="1" applyFill="1" applyBorder="1" applyAlignment="1">
      <alignment horizontal="center" vertical="center" wrapText="1"/>
    </xf>
    <xf numFmtId="49" fontId="6" fillId="0" borderId="54" xfId="0" applyNumberFormat="1" applyFont="1" applyFill="1" applyBorder="1" applyAlignment="1">
      <alignment horizontal="center" vertical="center" wrapText="1"/>
    </xf>
    <xf numFmtId="0" fontId="7" fillId="0" borderId="54" xfId="0" applyFont="1" applyFill="1" applyBorder="1" applyAlignment="1">
      <alignment vertical="center"/>
    </xf>
    <xf numFmtId="0" fontId="7" fillId="0" borderId="0" xfId="64" applyFont="1" applyFill="1" applyBorder="1" applyAlignment="1">
      <alignment vertical="center"/>
      <protection/>
    </xf>
    <xf numFmtId="0" fontId="7" fillId="0" borderId="0" xfId="64" applyFont="1" applyFill="1" applyBorder="1" applyAlignment="1">
      <alignment horizontal="left" vertical="center"/>
      <protection/>
    </xf>
    <xf numFmtId="49" fontId="7" fillId="0" borderId="0" xfId="64" applyNumberFormat="1" applyFont="1" applyFill="1" applyAlignment="1">
      <alignment vertical="center" wrapText="1"/>
      <protection/>
    </xf>
    <xf numFmtId="4" fontId="6" fillId="0" borderId="55" xfId="64" applyNumberFormat="1" applyFont="1" applyFill="1" applyBorder="1" applyAlignment="1">
      <alignment horizontal="left"/>
      <protection/>
    </xf>
    <xf numFmtId="4" fontId="7" fillId="0" borderId="0" xfId="62" applyNumberFormat="1" applyFont="1" applyFill="1">
      <alignment/>
      <protection/>
    </xf>
    <xf numFmtId="4" fontId="7" fillId="0" borderId="0" xfId="0" applyNumberFormat="1" applyFont="1" applyFill="1" applyAlignment="1">
      <alignment/>
    </xf>
    <xf numFmtId="4" fontId="7" fillId="0" borderId="0" xfId="0" applyNumberFormat="1" applyFont="1" applyFill="1" applyAlignment="1">
      <alignment horizontal="left"/>
    </xf>
    <xf numFmtId="4" fontId="7" fillId="0" borderId="0" xfId="0" applyNumberFormat="1" applyFont="1" applyFill="1" applyAlignment="1">
      <alignment/>
    </xf>
    <xf numFmtId="49" fontId="6" fillId="32" borderId="56" xfId="0" applyNumberFormat="1" applyFont="1" applyFill="1" applyBorder="1" applyAlignment="1">
      <alignment horizontal="center" vertical="center" wrapText="1"/>
    </xf>
    <xf numFmtId="0" fontId="7" fillId="32" borderId="57" xfId="64" applyFont="1" applyFill="1" applyBorder="1" applyAlignment="1">
      <alignment horizontal="left" vertical="center"/>
      <protection/>
    </xf>
    <xf numFmtId="49" fontId="6" fillId="32" borderId="58" xfId="0" applyNumberFormat="1" applyFont="1" applyFill="1" applyBorder="1" applyAlignment="1">
      <alignment horizontal="center" vertical="center" wrapText="1"/>
    </xf>
    <xf numFmtId="49" fontId="6" fillId="32" borderId="59" xfId="0" applyNumberFormat="1" applyFont="1" applyFill="1" applyBorder="1" applyAlignment="1">
      <alignment horizontal="center" vertical="center" wrapText="1"/>
    </xf>
    <xf numFmtId="0" fontId="7" fillId="32" borderId="59" xfId="0" applyFont="1" applyFill="1" applyBorder="1" applyAlignment="1">
      <alignment vertical="center"/>
    </xf>
    <xf numFmtId="0" fontId="7" fillId="32" borderId="59" xfId="64" applyFont="1" applyFill="1" applyBorder="1" applyAlignment="1">
      <alignment horizontal="left" vertical="center"/>
      <protection/>
    </xf>
    <xf numFmtId="4" fontId="7" fillId="32" borderId="59" xfId="64" applyNumberFormat="1" applyFont="1" applyFill="1" applyBorder="1" applyAlignment="1">
      <alignment horizontal="right"/>
      <protection/>
    </xf>
    <xf numFmtId="4" fontId="7" fillId="32" borderId="60" xfId="64" applyNumberFormat="1" applyFont="1" applyFill="1" applyBorder="1" applyAlignment="1">
      <alignment horizontal="right"/>
      <protection/>
    </xf>
    <xf numFmtId="4" fontId="7" fillId="32" borderId="61" xfId="64" applyNumberFormat="1" applyFont="1" applyFill="1" applyBorder="1" applyAlignment="1">
      <alignment horizontal="right"/>
      <protection/>
    </xf>
    <xf numFmtId="4" fontId="7" fillId="0" borderId="0" xfId="0" applyNumberFormat="1" applyFont="1" applyFill="1" applyAlignment="1">
      <alignment horizontal="center" vertical="center"/>
    </xf>
    <xf numFmtId="4" fontId="7" fillId="0" borderId="14" xfId="64" applyNumberFormat="1" applyFont="1" applyFill="1" applyBorder="1" applyAlignment="1">
      <alignment horizontal="right"/>
      <protection/>
    </xf>
    <xf numFmtId="4" fontId="7" fillId="32" borderId="51" xfId="0" applyNumberFormat="1" applyFont="1" applyFill="1" applyBorder="1" applyAlignment="1">
      <alignment horizontal="right"/>
    </xf>
    <xf numFmtId="4" fontId="7" fillId="32" borderId="52" xfId="0" applyNumberFormat="1" applyFont="1" applyFill="1" applyBorder="1" applyAlignment="1">
      <alignment horizontal="right"/>
    </xf>
    <xf numFmtId="0" fontId="7" fillId="32" borderId="54" xfId="64" applyFont="1" applyFill="1" applyBorder="1" applyAlignment="1">
      <alignment horizontal="left" vertical="center"/>
      <protection/>
    </xf>
    <xf numFmtId="4" fontId="7" fillId="32" borderId="54" xfId="64" applyNumberFormat="1" applyFont="1" applyFill="1" applyBorder="1" applyAlignment="1">
      <alignment horizontal="right"/>
      <protection/>
    </xf>
    <xf numFmtId="4" fontId="7" fillId="32" borderId="62" xfId="64" applyNumberFormat="1" applyFont="1" applyFill="1" applyBorder="1" applyAlignment="1">
      <alignment horizontal="right"/>
      <protection/>
    </xf>
    <xf numFmtId="4" fontId="7" fillId="32" borderId="63" xfId="64" applyNumberFormat="1" applyFont="1" applyFill="1" applyBorder="1" applyAlignment="1">
      <alignment horizontal="right"/>
      <protection/>
    </xf>
    <xf numFmtId="0" fontId="6" fillId="35" borderId="64" xfId="64" applyFont="1" applyFill="1" applyBorder="1" applyAlignment="1">
      <alignment horizontal="left" vertical="center"/>
      <protection/>
    </xf>
    <xf numFmtId="4" fontId="6" fillId="35" borderId="64" xfId="64" applyNumberFormat="1" applyFont="1" applyFill="1" applyBorder="1" applyAlignment="1">
      <alignment horizontal="right" vertical="center"/>
      <protection/>
    </xf>
    <xf numFmtId="4" fontId="6" fillId="35" borderId="65" xfId="64" applyNumberFormat="1" applyFont="1" applyFill="1" applyBorder="1" applyAlignment="1">
      <alignment horizontal="right" vertical="center"/>
      <protection/>
    </xf>
    <xf numFmtId="174" fontId="6" fillId="35" borderId="66" xfId="64" applyNumberFormat="1" applyFont="1" applyFill="1" applyBorder="1" applyAlignment="1">
      <alignment horizontal="center" vertical="center"/>
      <protection/>
    </xf>
    <xf numFmtId="4" fontId="6" fillId="35" borderId="66" xfId="64" applyNumberFormat="1" applyFont="1" applyFill="1" applyBorder="1" applyAlignment="1">
      <alignment horizontal="right" vertical="center"/>
      <protection/>
    </xf>
    <xf numFmtId="4" fontId="6" fillId="35" borderId="67" xfId="64" applyNumberFormat="1" applyFont="1" applyFill="1" applyBorder="1" applyAlignment="1">
      <alignment horizontal="right" vertical="center"/>
      <protection/>
    </xf>
    <xf numFmtId="4" fontId="7" fillId="0" borderId="13" xfId="64" applyNumberFormat="1" applyFont="1" applyFill="1" applyBorder="1" applyAlignment="1">
      <alignment horizontal="right"/>
      <protection/>
    </xf>
    <xf numFmtId="4" fontId="6" fillId="0" borderId="13" xfId="64" applyNumberFormat="1" applyFont="1" applyFill="1" applyBorder="1" applyAlignment="1">
      <alignment horizontal="right"/>
      <protection/>
    </xf>
    <xf numFmtId="0" fontId="6" fillId="0" borderId="0" xfId="64" applyFont="1" applyFill="1" applyBorder="1" applyAlignment="1">
      <alignment vertical="center"/>
      <protection/>
    </xf>
    <xf numFmtId="0" fontId="6" fillId="0" borderId="0" xfId="64" applyFont="1" applyFill="1" applyBorder="1" applyAlignment="1">
      <alignment horizontal="center" vertical="center"/>
      <protection/>
    </xf>
    <xf numFmtId="0" fontId="6" fillId="0" borderId="0" xfId="64" applyFont="1" applyFill="1" applyBorder="1" applyAlignment="1">
      <alignment horizontal="left" vertical="center"/>
      <protection/>
    </xf>
    <xf numFmtId="0" fontId="6" fillId="0" borderId="68" xfId="64" applyFont="1" applyFill="1" applyBorder="1" applyAlignment="1">
      <alignment horizontal="left" vertical="center"/>
      <protection/>
    </xf>
    <xf numFmtId="0" fontId="7" fillId="0" borderId="69" xfId="64" applyFont="1" applyFill="1" applyBorder="1" applyAlignment="1">
      <alignment vertical="center"/>
      <protection/>
    </xf>
    <xf numFmtId="0" fontId="7" fillId="0" borderId="69" xfId="64" applyFont="1" applyFill="1" applyBorder="1" applyAlignment="1" quotePrefix="1">
      <alignment horizontal="center" vertical="center"/>
      <protection/>
    </xf>
    <xf numFmtId="0" fontId="6" fillId="0" borderId="69" xfId="64" applyFont="1" applyFill="1" applyBorder="1" applyAlignment="1" quotePrefix="1">
      <alignment horizontal="center" vertical="center"/>
      <protection/>
    </xf>
    <xf numFmtId="0" fontId="6" fillId="0" borderId="11" xfId="0" applyFont="1" applyBorder="1" applyAlignment="1">
      <alignment horizontal="center" vertical="center"/>
    </xf>
    <xf numFmtId="1" fontId="6" fillId="0" borderId="11" xfId="60" applyNumberFormat="1" applyFont="1" applyFill="1" applyBorder="1" applyAlignment="1">
      <alignment horizontal="center" vertical="center" wrapText="1"/>
      <protection/>
    </xf>
    <xf numFmtId="3" fontId="6" fillId="35" borderId="67" xfId="64" applyNumberFormat="1" applyFont="1" applyFill="1" applyBorder="1" applyAlignment="1">
      <alignment vertical="center"/>
      <protection/>
    </xf>
    <xf numFmtId="0" fontId="6" fillId="0" borderId="26" xfId="64" applyFont="1" applyFill="1" applyBorder="1" applyAlignment="1">
      <alignment horizontal="left" vertical="center"/>
      <protection/>
    </xf>
    <xf numFmtId="3" fontId="6" fillId="0" borderId="26" xfId="64" applyNumberFormat="1" applyFont="1" applyFill="1" applyBorder="1" applyAlignment="1">
      <alignment vertical="center"/>
      <protection/>
    </xf>
    <xf numFmtId="3" fontId="6" fillId="0" borderId="27" xfId="64" applyNumberFormat="1" applyFont="1" applyFill="1" applyBorder="1" applyAlignment="1">
      <alignment vertical="center"/>
      <protection/>
    </xf>
    <xf numFmtId="0" fontId="6" fillId="0" borderId="19" xfId="0" applyFont="1" applyFill="1" applyBorder="1" applyAlignment="1">
      <alignment vertical="center"/>
    </xf>
    <xf numFmtId="0" fontId="7" fillId="0" borderId="17" xfId="0" applyFont="1" applyFill="1" applyBorder="1" applyAlignment="1">
      <alignment horizontal="center" vertical="center"/>
    </xf>
    <xf numFmtId="3" fontId="7" fillId="0" borderId="26" xfId="64" applyNumberFormat="1" applyFont="1" applyFill="1" applyBorder="1" applyAlignment="1">
      <alignment vertical="center"/>
      <protection/>
    </xf>
    <xf numFmtId="3" fontId="7" fillId="0" borderId="13" xfId="64" applyNumberFormat="1" applyFont="1" applyFill="1" applyBorder="1" applyAlignment="1">
      <alignment horizontal="right" vertical="center"/>
      <protection/>
    </xf>
    <xf numFmtId="3" fontId="7" fillId="0" borderId="14" xfId="64" applyNumberFormat="1" applyFont="1" applyFill="1" applyBorder="1" applyAlignment="1">
      <alignment horizontal="right" vertical="center"/>
      <protection/>
    </xf>
    <xf numFmtId="0" fontId="7" fillId="0" borderId="18" xfId="64" applyFont="1" applyFill="1" applyBorder="1" applyAlignment="1">
      <alignment horizontal="left" vertical="center"/>
      <protection/>
    </xf>
    <xf numFmtId="0" fontId="7" fillId="0" borderId="19" xfId="64" applyFont="1" applyFill="1" applyBorder="1" applyAlignment="1">
      <alignment horizontal="left" vertical="center"/>
      <protection/>
    </xf>
    <xf numFmtId="0" fontId="7" fillId="0" borderId="17" xfId="64" applyFont="1" applyFill="1" applyBorder="1" applyAlignment="1">
      <alignment horizontal="left" vertical="center"/>
      <protection/>
    </xf>
    <xf numFmtId="3" fontId="7" fillId="0" borderId="13" xfId="64" applyNumberFormat="1" applyFont="1" applyFill="1" applyBorder="1" applyAlignment="1">
      <alignment vertical="center"/>
      <protection/>
    </xf>
    <xf numFmtId="3" fontId="7" fillId="0" borderId="16" xfId="64" applyNumberFormat="1" applyFont="1" applyFill="1" applyBorder="1" applyAlignment="1">
      <alignment vertical="center"/>
      <protection/>
    </xf>
    <xf numFmtId="3" fontId="7" fillId="0" borderId="14" xfId="0" applyNumberFormat="1"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7" xfId="0" applyFont="1" applyFill="1" applyBorder="1" applyAlignment="1">
      <alignment horizontal="left" vertical="center"/>
    </xf>
    <xf numFmtId="49" fontId="6" fillId="0" borderId="18" xfId="0" applyNumberFormat="1" applyFont="1" applyFill="1" applyBorder="1" applyAlignment="1">
      <alignment vertical="center"/>
    </xf>
    <xf numFmtId="49" fontId="7" fillId="0" borderId="19" xfId="0" applyNumberFormat="1" applyFont="1" applyFill="1" applyBorder="1" applyAlignment="1">
      <alignment vertical="center"/>
    </xf>
    <xf numFmtId="3" fontId="7" fillId="32" borderId="26" xfId="64" applyNumberFormat="1" applyFont="1" applyFill="1" applyBorder="1" applyAlignment="1">
      <alignment vertical="center"/>
      <protection/>
    </xf>
    <xf numFmtId="0" fontId="6" fillId="0" borderId="18" xfId="0" applyFont="1" applyFill="1" applyBorder="1" applyAlignment="1">
      <alignment horizontal="left" vertical="center"/>
    </xf>
    <xf numFmtId="0" fontId="7" fillId="0" borderId="19" xfId="0" applyFont="1" applyFill="1" applyBorder="1" applyAlignment="1">
      <alignment vertical="center"/>
    </xf>
    <xf numFmtId="0" fontId="7" fillId="0" borderId="18" xfId="0" applyNumberFormat="1" applyFont="1" applyFill="1" applyBorder="1" applyAlignment="1">
      <alignment horizontal="center" vertical="center"/>
    </xf>
    <xf numFmtId="49" fontId="7" fillId="0" borderId="17" xfId="0" applyNumberFormat="1" applyFont="1" applyFill="1" applyBorder="1" applyAlignment="1">
      <alignment horizontal="left" vertical="center"/>
    </xf>
    <xf numFmtId="0" fontId="7" fillId="0" borderId="18" xfId="0" applyNumberFormat="1" applyFont="1" applyFill="1" applyBorder="1" applyAlignment="1">
      <alignment horizontal="fill" vertical="center" wrapText="1"/>
    </xf>
    <xf numFmtId="3" fontId="6" fillId="32" borderId="26" xfId="64" applyNumberFormat="1" applyFont="1" applyFill="1" applyBorder="1" applyAlignment="1">
      <alignment vertical="center"/>
      <protection/>
    </xf>
    <xf numFmtId="3" fontId="6" fillId="0" borderId="13" xfId="64" applyNumberFormat="1" applyFont="1" applyFill="1" applyBorder="1" applyAlignment="1">
      <alignment horizontal="right" vertical="center"/>
      <protection/>
    </xf>
    <xf numFmtId="3" fontId="6" fillId="0" borderId="14" xfId="64" applyNumberFormat="1" applyFont="1" applyFill="1" applyBorder="1" applyAlignment="1">
      <alignment horizontal="right" vertical="center"/>
      <protection/>
    </xf>
    <xf numFmtId="0" fontId="7" fillId="0" borderId="19" xfId="0" applyFont="1" applyFill="1" applyBorder="1" applyAlignment="1">
      <alignment horizontal="center" vertical="center"/>
    </xf>
    <xf numFmtId="0" fontId="6" fillId="0" borderId="17" xfId="0" applyFont="1" applyFill="1" applyBorder="1" applyAlignment="1">
      <alignment horizontal="left" vertical="center"/>
    </xf>
    <xf numFmtId="49" fontId="7" fillId="0" borderId="19" xfId="0" applyNumberFormat="1" applyFont="1" applyFill="1" applyBorder="1" applyAlignment="1">
      <alignment horizontal="left" vertical="center"/>
    </xf>
    <xf numFmtId="3" fontId="7" fillId="32" borderId="13" xfId="64" applyNumberFormat="1" applyFont="1" applyFill="1" applyBorder="1" applyAlignment="1">
      <alignment horizontal="right" vertical="center"/>
      <protection/>
    </xf>
    <xf numFmtId="3" fontId="6" fillId="32" borderId="13" xfId="64" applyNumberFormat="1" applyFont="1" applyFill="1" applyBorder="1" applyAlignment="1">
      <alignment horizontal="right" vertical="center"/>
      <protection/>
    </xf>
    <xf numFmtId="3" fontId="7" fillId="32" borderId="13" xfId="64" applyNumberFormat="1" applyFont="1" applyFill="1" applyBorder="1" applyAlignment="1">
      <alignment vertical="center"/>
      <protection/>
    </xf>
    <xf numFmtId="3" fontId="7" fillId="32" borderId="16" xfId="64" applyNumberFormat="1" applyFont="1" applyFill="1" applyBorder="1" applyAlignment="1">
      <alignment vertical="center"/>
      <protection/>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64" applyFont="1" applyFill="1" applyBorder="1" applyAlignment="1">
      <alignment vertical="center"/>
      <protection/>
    </xf>
    <xf numFmtId="0" fontId="7" fillId="32" borderId="13" xfId="0" applyFont="1" applyFill="1" applyBorder="1" applyAlignment="1">
      <alignment horizontal="left" vertical="center"/>
    </xf>
    <xf numFmtId="0" fontId="7" fillId="0" borderId="18" xfId="0" applyFont="1" applyFill="1" applyBorder="1" applyAlignment="1">
      <alignment vertical="center" wrapText="1"/>
    </xf>
    <xf numFmtId="0" fontId="7" fillId="0" borderId="18" xfId="0" applyFont="1" applyFill="1" applyBorder="1" applyAlignment="1">
      <alignment horizontal="left" vertical="center"/>
    </xf>
    <xf numFmtId="0" fontId="12" fillId="0" borderId="18" xfId="0" applyFont="1" applyFill="1" applyBorder="1" applyAlignment="1">
      <alignment horizontal="left" vertical="center"/>
    </xf>
    <xf numFmtId="0" fontId="6" fillId="0" borderId="18" xfId="64" applyFont="1" applyFill="1" applyBorder="1" applyAlignment="1">
      <alignment vertical="center"/>
      <protection/>
    </xf>
    <xf numFmtId="0" fontId="6" fillId="0" borderId="19" xfId="64" applyFont="1" applyFill="1" applyBorder="1" applyAlignment="1">
      <alignment horizontal="left" vertical="center"/>
      <protection/>
    </xf>
    <xf numFmtId="0" fontId="6" fillId="0" borderId="17" xfId="64" applyFont="1" applyFill="1" applyBorder="1" applyAlignment="1">
      <alignment horizontal="left" vertical="center"/>
      <protection/>
    </xf>
    <xf numFmtId="0" fontId="7" fillId="0" borderId="70" xfId="64" applyFont="1" applyFill="1" applyBorder="1" applyAlignment="1">
      <alignment horizontal="left" vertical="center"/>
      <protection/>
    </xf>
    <xf numFmtId="0" fontId="7" fillId="0" borderId="70"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3" fontId="7" fillId="0" borderId="23" xfId="64" applyNumberFormat="1" applyFont="1" applyFill="1" applyBorder="1" applyAlignment="1">
      <alignment horizontal="right" vertical="center"/>
      <protection/>
    </xf>
    <xf numFmtId="3" fontId="7" fillId="0" borderId="25" xfId="64" applyNumberFormat="1" applyFont="1" applyFill="1" applyBorder="1" applyAlignment="1">
      <alignment horizontal="right" vertical="center"/>
      <protection/>
    </xf>
    <xf numFmtId="0" fontId="6" fillId="35" borderId="64" xfId="64" applyFont="1" applyFill="1" applyBorder="1" applyAlignment="1">
      <alignment horizontal="center" vertical="center"/>
      <protection/>
    </xf>
    <xf numFmtId="3" fontId="6" fillId="35" borderId="64" xfId="64" applyNumberFormat="1" applyFont="1" applyFill="1" applyBorder="1" applyAlignment="1" applyProtection="1">
      <alignment horizontal="right" vertical="center"/>
      <protection/>
    </xf>
    <xf numFmtId="3" fontId="6" fillId="35" borderId="65" xfId="64" applyNumberFormat="1" applyFont="1" applyFill="1" applyBorder="1" applyAlignment="1" applyProtection="1">
      <alignment horizontal="right" vertical="center"/>
      <protection/>
    </xf>
    <xf numFmtId="0" fontId="7" fillId="32" borderId="18" xfId="0" applyFont="1" applyFill="1" applyBorder="1" applyAlignment="1">
      <alignment horizontal="center" vertical="center"/>
    </xf>
    <xf numFmtId="0" fontId="7" fillId="32" borderId="19" xfId="0" applyFont="1" applyFill="1" applyBorder="1" applyAlignment="1">
      <alignment horizontal="left" vertical="center"/>
    </xf>
    <xf numFmtId="0" fontId="7" fillId="32" borderId="17" xfId="0" applyFont="1" applyFill="1" applyBorder="1" applyAlignment="1">
      <alignment horizontal="left" vertical="center"/>
    </xf>
    <xf numFmtId="0" fontId="7" fillId="32" borderId="18" xfId="64" applyFont="1" applyFill="1" applyBorder="1" applyAlignment="1">
      <alignment horizontal="left" vertical="center"/>
      <protection/>
    </xf>
    <xf numFmtId="0" fontId="7" fillId="32" borderId="19" xfId="64" applyFont="1" applyFill="1" applyBorder="1" applyAlignment="1">
      <alignment horizontal="left" vertical="center"/>
      <protection/>
    </xf>
    <xf numFmtId="0" fontId="7" fillId="32" borderId="17" xfId="64" applyFont="1" applyFill="1" applyBorder="1" applyAlignment="1">
      <alignment horizontal="left" vertical="center"/>
      <protection/>
    </xf>
    <xf numFmtId="49" fontId="6" fillId="32" borderId="18" xfId="0" applyNumberFormat="1" applyFont="1" applyFill="1" applyBorder="1" applyAlignment="1">
      <alignment vertical="center"/>
    </xf>
    <xf numFmtId="49" fontId="7" fillId="32" borderId="19" xfId="0" applyNumberFormat="1" applyFont="1" applyFill="1" applyBorder="1" applyAlignment="1">
      <alignment vertical="center"/>
    </xf>
    <xf numFmtId="0" fontId="7" fillId="32" borderId="17" xfId="0" applyFont="1" applyFill="1" applyBorder="1" applyAlignment="1">
      <alignment horizontal="center" vertical="center"/>
    </xf>
    <xf numFmtId="0" fontId="6" fillId="32" borderId="18" xfId="0" applyFont="1" applyFill="1" applyBorder="1" applyAlignment="1">
      <alignment horizontal="left" vertical="center"/>
    </xf>
    <xf numFmtId="0" fontId="7" fillId="32" borderId="19" xfId="0" applyFont="1" applyFill="1" applyBorder="1" applyAlignment="1">
      <alignment vertical="center"/>
    </xf>
    <xf numFmtId="0" fontId="7" fillId="32" borderId="18" xfId="0" applyNumberFormat="1" applyFont="1" applyFill="1" applyBorder="1" applyAlignment="1">
      <alignment horizontal="center" vertical="center"/>
    </xf>
    <xf numFmtId="49" fontId="7" fillId="32" borderId="17" xfId="0" applyNumberFormat="1" applyFont="1" applyFill="1" applyBorder="1" applyAlignment="1">
      <alignment horizontal="left" vertical="center"/>
    </xf>
    <xf numFmtId="0" fontId="7" fillId="32" borderId="18" xfId="0" applyNumberFormat="1" applyFont="1" applyFill="1" applyBorder="1" applyAlignment="1">
      <alignment horizontal="fill" vertical="center" wrapText="1"/>
    </xf>
    <xf numFmtId="3" fontId="7" fillId="0" borderId="13" xfId="64" applyNumberFormat="1" applyFont="1" applyFill="1" applyBorder="1" applyAlignment="1">
      <alignment horizontal="center" vertical="center"/>
      <protection/>
    </xf>
    <xf numFmtId="3" fontId="7" fillId="0" borderId="16" xfId="64" applyNumberFormat="1" applyFont="1" applyFill="1" applyBorder="1" applyAlignment="1">
      <alignment horizontal="center" vertical="center"/>
      <protection/>
    </xf>
    <xf numFmtId="0" fontId="7" fillId="32" borderId="19" xfId="0" applyFont="1" applyFill="1" applyBorder="1" applyAlignment="1">
      <alignment horizontal="center" vertical="center"/>
    </xf>
    <xf numFmtId="0" fontId="6" fillId="32" borderId="17" xfId="0" applyFont="1" applyFill="1" applyBorder="1" applyAlignment="1">
      <alignment horizontal="left" vertical="center"/>
    </xf>
    <xf numFmtId="0" fontId="7" fillId="32" borderId="13" xfId="64" applyFont="1" applyFill="1" applyBorder="1" applyAlignment="1">
      <alignment horizontal="right" vertical="center"/>
      <protection/>
    </xf>
    <xf numFmtId="0" fontId="7" fillId="32" borderId="14" xfId="64" applyFont="1" applyFill="1" applyBorder="1" applyAlignment="1">
      <alignment horizontal="right" vertical="center"/>
      <protection/>
    </xf>
    <xf numFmtId="0" fontId="7" fillId="32" borderId="16" xfId="64" applyFont="1" applyFill="1" applyBorder="1" applyAlignment="1">
      <alignment vertical="center"/>
      <protection/>
    </xf>
    <xf numFmtId="0" fontId="7" fillId="32" borderId="14" xfId="0" applyFont="1" applyFill="1" applyBorder="1" applyAlignment="1">
      <alignment vertical="center"/>
    </xf>
    <xf numFmtId="3" fontId="7" fillId="32" borderId="14" xfId="0" applyNumberFormat="1" applyFont="1" applyFill="1" applyBorder="1" applyAlignment="1">
      <alignment vertical="center"/>
    </xf>
    <xf numFmtId="3" fontId="7" fillId="32" borderId="14" xfId="64" applyNumberFormat="1" applyFont="1" applyFill="1" applyBorder="1" applyAlignment="1">
      <alignment horizontal="right" vertical="center"/>
      <protection/>
    </xf>
    <xf numFmtId="49" fontId="7" fillId="32" borderId="19" xfId="0" applyNumberFormat="1" applyFont="1" applyFill="1" applyBorder="1" applyAlignment="1">
      <alignment horizontal="left" vertical="center"/>
    </xf>
    <xf numFmtId="3" fontId="7" fillId="32" borderId="14" xfId="64" applyNumberFormat="1" applyFont="1" applyFill="1" applyBorder="1" applyAlignment="1">
      <alignment vertical="center"/>
      <protection/>
    </xf>
    <xf numFmtId="3" fontId="6" fillId="32" borderId="13" xfId="64" applyNumberFormat="1" applyFont="1" applyFill="1" applyBorder="1" applyAlignment="1">
      <alignment vertical="center"/>
      <protection/>
    </xf>
    <xf numFmtId="3" fontId="6" fillId="32" borderId="14" xfId="64" applyNumberFormat="1" applyFont="1" applyFill="1" applyBorder="1" applyAlignment="1">
      <alignment vertical="center"/>
      <protection/>
    </xf>
    <xf numFmtId="3" fontId="7" fillId="32" borderId="16" xfId="64" applyNumberFormat="1" applyFont="1" applyFill="1" applyBorder="1" applyAlignment="1">
      <alignment horizontal="right" vertical="center"/>
      <protection/>
    </xf>
    <xf numFmtId="3" fontId="7" fillId="32" borderId="13" xfId="0" applyNumberFormat="1" applyFont="1" applyFill="1" applyBorder="1" applyAlignment="1">
      <alignment horizontal="right" vertical="center"/>
    </xf>
    <xf numFmtId="3" fontId="7" fillId="32" borderId="14" xfId="0" applyNumberFormat="1" applyFont="1" applyFill="1" applyBorder="1" applyAlignment="1">
      <alignment horizontal="right" vertical="center"/>
    </xf>
    <xf numFmtId="3" fontId="7" fillId="32" borderId="32" xfId="0" applyNumberFormat="1" applyFont="1" applyFill="1" applyBorder="1" applyAlignment="1">
      <alignment horizontal="right" vertical="center"/>
    </xf>
    <xf numFmtId="0" fontId="7" fillId="32" borderId="13" xfId="0" applyNumberFormat="1" applyFont="1" applyFill="1" applyBorder="1" applyAlignment="1">
      <alignment horizontal="left" vertical="center"/>
    </xf>
    <xf numFmtId="3" fontId="7" fillId="32" borderId="13" xfId="64" applyNumberFormat="1" applyFont="1" applyFill="1" applyBorder="1" applyAlignment="1">
      <alignment/>
      <protection/>
    </xf>
    <xf numFmtId="3" fontId="7" fillId="32" borderId="14" xfId="64" applyNumberFormat="1" applyFont="1" applyFill="1" applyBorder="1" applyAlignment="1">
      <alignment/>
      <protection/>
    </xf>
    <xf numFmtId="3" fontId="7" fillId="32" borderId="16" xfId="64" applyNumberFormat="1" applyFont="1" applyFill="1" applyBorder="1" applyAlignment="1">
      <alignment/>
      <protection/>
    </xf>
    <xf numFmtId="3" fontId="7" fillId="32" borderId="13" xfId="0" applyNumberFormat="1" applyFont="1" applyFill="1" applyBorder="1" applyAlignment="1">
      <alignment/>
    </xf>
    <xf numFmtId="3" fontId="7" fillId="32" borderId="14" xfId="0" applyNumberFormat="1" applyFont="1" applyFill="1" applyBorder="1" applyAlignment="1">
      <alignment/>
    </xf>
    <xf numFmtId="0" fontId="7" fillId="32" borderId="13" xfId="0" applyNumberFormat="1" applyFont="1" applyFill="1" applyBorder="1" applyAlignment="1">
      <alignment horizontal="left"/>
    </xf>
    <xf numFmtId="3" fontId="6" fillId="32" borderId="13" xfId="64" applyNumberFormat="1" applyFont="1" applyFill="1" applyBorder="1" applyAlignment="1">
      <alignment horizontal="right"/>
      <protection/>
    </xf>
    <xf numFmtId="3" fontId="6" fillId="32" borderId="13" xfId="64" applyNumberFormat="1" applyFont="1" applyFill="1" applyBorder="1" applyAlignment="1">
      <alignment/>
      <protection/>
    </xf>
    <xf numFmtId="3" fontId="6" fillId="32" borderId="14" xfId="64" applyNumberFormat="1" applyFont="1" applyFill="1" applyBorder="1" applyAlignment="1">
      <alignment/>
      <protection/>
    </xf>
    <xf numFmtId="3" fontId="7" fillId="32" borderId="13" xfId="64" applyNumberFormat="1" applyFont="1" applyFill="1" applyBorder="1" applyAlignment="1">
      <alignment horizontal="right"/>
      <protection/>
    </xf>
    <xf numFmtId="3" fontId="7" fillId="32" borderId="14" xfId="64" applyNumberFormat="1" applyFont="1" applyFill="1" applyBorder="1" applyAlignment="1">
      <alignment horizontal="right"/>
      <protection/>
    </xf>
    <xf numFmtId="3" fontId="7" fillId="32" borderId="16" xfId="64" applyNumberFormat="1" applyFont="1" applyFill="1" applyBorder="1" applyAlignment="1">
      <alignment horizontal="right"/>
      <protection/>
    </xf>
    <xf numFmtId="3" fontId="7" fillId="32" borderId="13" xfId="0" applyNumberFormat="1" applyFont="1" applyFill="1" applyBorder="1" applyAlignment="1">
      <alignment horizontal="right"/>
    </xf>
    <xf numFmtId="3" fontId="7" fillId="32" borderId="14" xfId="0" applyNumberFormat="1" applyFont="1" applyFill="1" applyBorder="1" applyAlignment="1">
      <alignment horizontal="right"/>
    </xf>
    <xf numFmtId="3" fontId="7" fillId="32" borderId="13" xfId="64" applyNumberFormat="1" applyFont="1" applyFill="1" applyBorder="1" applyAlignment="1">
      <alignment horizontal="center" vertical="center"/>
      <protection/>
    </xf>
    <xf numFmtId="3" fontId="7" fillId="32" borderId="16" xfId="64" applyNumberFormat="1" applyFont="1" applyFill="1" applyBorder="1" applyAlignment="1">
      <alignment horizontal="center" vertical="center"/>
      <protection/>
    </xf>
    <xf numFmtId="3" fontId="6" fillId="32" borderId="14" xfId="64" applyNumberFormat="1" applyFont="1" applyFill="1" applyBorder="1" applyAlignment="1">
      <alignment horizontal="right" vertical="center"/>
      <protection/>
    </xf>
    <xf numFmtId="0" fontId="6" fillId="0" borderId="18" xfId="64" applyFont="1" applyFill="1" applyBorder="1" applyAlignment="1">
      <alignment horizontal="left" vertical="center"/>
      <protection/>
    </xf>
    <xf numFmtId="0" fontId="7" fillId="0" borderId="70" xfId="64" applyFont="1" applyFill="1" applyBorder="1" applyAlignment="1">
      <alignment horizontal="left" vertical="center" wrapText="1"/>
      <protection/>
    </xf>
    <xf numFmtId="3" fontId="7" fillId="0" borderId="23" xfId="64" applyNumberFormat="1" applyFont="1" applyFill="1" applyBorder="1" applyAlignment="1">
      <alignment vertical="center"/>
      <protection/>
    </xf>
    <xf numFmtId="3" fontId="7" fillId="0" borderId="25" xfId="64" applyNumberFormat="1" applyFont="1" applyFill="1" applyBorder="1" applyAlignment="1">
      <alignment vertical="center"/>
      <protection/>
    </xf>
    <xf numFmtId="0" fontId="7" fillId="0" borderId="73" xfId="0" applyFont="1" applyFill="1" applyBorder="1" applyAlignment="1">
      <alignment vertical="center"/>
    </xf>
    <xf numFmtId="3" fontId="7" fillId="32" borderId="54" xfId="64" applyNumberFormat="1" applyFont="1" applyFill="1" applyBorder="1" applyAlignment="1">
      <alignment horizontal="right" vertical="center"/>
      <protection/>
    </xf>
    <xf numFmtId="3" fontId="7" fillId="32" borderId="54" xfId="64" applyNumberFormat="1" applyFont="1" applyFill="1" applyBorder="1" applyAlignment="1">
      <alignment vertical="center"/>
      <protection/>
    </xf>
    <xf numFmtId="3" fontId="7" fillId="32" borderId="63" xfId="64" applyNumberFormat="1" applyFont="1" applyFill="1" applyBorder="1" applyAlignment="1">
      <alignment vertical="center"/>
      <protection/>
    </xf>
    <xf numFmtId="0" fontId="9" fillId="0" borderId="0" xfId="64" applyFont="1" applyFill="1" applyBorder="1" applyAlignment="1">
      <alignment vertical="center"/>
      <protection/>
    </xf>
    <xf numFmtId="0" fontId="6" fillId="0" borderId="0" xfId="64" applyFont="1" applyFill="1" applyBorder="1" applyAlignment="1">
      <alignment horizontal="left"/>
      <protection/>
    </xf>
    <xf numFmtId="0" fontId="7" fillId="0" borderId="0" xfId="62" applyFont="1" applyFill="1">
      <alignment/>
      <protection/>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6" fillId="0" borderId="0" xfId="64" applyFont="1">
      <alignment/>
      <protection/>
    </xf>
    <xf numFmtId="0" fontId="7" fillId="0" borderId="0" xfId="64" applyFont="1" applyAlignment="1">
      <alignment horizontal="left" vertical="center"/>
      <protection/>
    </xf>
    <xf numFmtId="0" fontId="7" fillId="0" borderId="0" xfId="57" applyFont="1">
      <alignment/>
      <protection/>
    </xf>
    <xf numFmtId="0" fontId="7" fillId="0" borderId="0" xfId="64" applyFont="1">
      <alignment/>
      <protection/>
    </xf>
    <xf numFmtId="49" fontId="6" fillId="0" borderId="0" xfId="64" applyNumberFormat="1" applyFont="1">
      <alignment/>
      <protection/>
    </xf>
    <xf numFmtId="0" fontId="6" fillId="0" borderId="0" xfId="64" applyFont="1" applyAlignment="1">
      <alignment horizontal="center" vertical="center"/>
      <protection/>
    </xf>
    <xf numFmtId="0" fontId="6" fillId="0" borderId="0" xfId="64" applyFont="1" applyAlignment="1">
      <alignment horizontal="left" vertical="top"/>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0" fontId="6" fillId="0" borderId="69" xfId="64" applyFont="1" applyBorder="1" applyAlignment="1">
      <alignment horizontal="center"/>
      <protection/>
    </xf>
    <xf numFmtId="49" fontId="6" fillId="35" borderId="64" xfId="60" applyNumberFormat="1" applyFont="1" applyFill="1" applyBorder="1" applyAlignment="1">
      <alignment horizontal="left" vertical="center"/>
      <protection/>
    </xf>
    <xf numFmtId="3" fontId="6" fillId="35" borderId="66" xfId="57" applyNumberFormat="1" applyFont="1" applyFill="1" applyBorder="1" applyAlignment="1">
      <alignment vertical="center"/>
      <protection/>
    </xf>
    <xf numFmtId="3" fontId="6" fillId="35" borderId="67" xfId="57" applyNumberFormat="1" applyFont="1" applyFill="1" applyBorder="1" applyAlignment="1">
      <alignment vertical="center"/>
      <protection/>
    </xf>
    <xf numFmtId="0" fontId="6" fillId="0" borderId="28" xfId="57" applyFont="1" applyBorder="1" applyAlignment="1">
      <alignment horizontal="left"/>
      <protection/>
    </xf>
    <xf numFmtId="0" fontId="7" fillId="0" borderId="26" xfId="57" applyFont="1" applyBorder="1" applyAlignment="1">
      <alignment horizontal="center"/>
      <protection/>
    </xf>
    <xf numFmtId="0" fontId="7" fillId="0" borderId="26" xfId="57" applyFont="1" applyBorder="1" applyAlignment="1">
      <alignment horizontal="center" wrapText="1"/>
      <protection/>
    </xf>
    <xf numFmtId="49" fontId="7" fillId="0" borderId="26" xfId="60" applyNumberFormat="1" applyFont="1" applyBorder="1" applyAlignment="1">
      <alignment horizontal="left"/>
      <protection/>
    </xf>
    <xf numFmtId="3" fontId="7" fillId="0" borderId="26" xfId="57" applyNumberFormat="1" applyFont="1" applyBorder="1">
      <alignment/>
      <protection/>
    </xf>
    <xf numFmtId="3" fontId="7" fillId="0" borderId="27" xfId="57" applyNumberFormat="1" applyFont="1" applyBorder="1">
      <alignment/>
      <protection/>
    </xf>
    <xf numFmtId="0" fontId="6" fillId="0" borderId="12" xfId="57" applyFont="1" applyBorder="1" applyAlignment="1">
      <alignment horizontal="left"/>
      <protection/>
    </xf>
    <xf numFmtId="0" fontId="7" fillId="0" borderId="13" xfId="57" applyFont="1" applyBorder="1" applyAlignment="1">
      <alignment horizontal="center"/>
      <protection/>
    </xf>
    <xf numFmtId="0" fontId="7" fillId="0" borderId="13" xfId="57" applyFont="1" applyBorder="1" applyAlignment="1">
      <alignment horizontal="center" wrapText="1"/>
      <protection/>
    </xf>
    <xf numFmtId="49" fontId="7" fillId="0" borderId="13" xfId="60" applyNumberFormat="1" applyFont="1" applyBorder="1" applyAlignment="1">
      <alignment horizontal="left"/>
      <protection/>
    </xf>
    <xf numFmtId="3" fontId="7" fillId="0" borderId="13" xfId="57" applyNumberFormat="1" applyFont="1" applyBorder="1">
      <alignment/>
      <protection/>
    </xf>
    <xf numFmtId="3" fontId="7" fillId="0" borderId="14" xfId="57" applyNumberFormat="1" applyFont="1" applyBorder="1">
      <alignment/>
      <protection/>
    </xf>
    <xf numFmtId="49" fontId="6" fillId="0" borderId="13" xfId="60" applyNumberFormat="1" applyFont="1" applyBorder="1" applyAlignment="1">
      <alignment horizontal="left"/>
      <protection/>
    </xf>
    <xf numFmtId="0" fontId="6" fillId="0" borderId="12" xfId="57" applyFont="1" applyBorder="1">
      <alignment/>
      <protection/>
    </xf>
    <xf numFmtId="0" fontId="6" fillId="0" borderId="13" xfId="64" applyFont="1" applyBorder="1">
      <alignment/>
      <protection/>
    </xf>
    <xf numFmtId="0" fontId="7" fillId="0" borderId="13" xfId="57" applyFont="1" applyBorder="1">
      <alignment/>
      <protection/>
    </xf>
    <xf numFmtId="0" fontId="7" fillId="0" borderId="13" xfId="64" applyFont="1" applyBorder="1">
      <alignment/>
      <protection/>
    </xf>
    <xf numFmtId="49" fontId="7" fillId="0" borderId="13" xfId="57" applyNumberFormat="1" applyFont="1" applyBorder="1" applyAlignment="1">
      <alignment horizontal="left" vertical="top"/>
      <protection/>
    </xf>
    <xf numFmtId="3" fontId="7" fillId="0" borderId="74" xfId="57" applyNumberFormat="1" applyFont="1" applyBorder="1">
      <alignment/>
      <protection/>
    </xf>
    <xf numFmtId="0" fontId="7" fillId="0" borderId="13" xfId="57" applyFont="1" applyBorder="1" applyAlignment="1">
      <alignment wrapText="1"/>
      <protection/>
    </xf>
    <xf numFmtId="3" fontId="6" fillId="0" borderId="12" xfId="57" applyNumberFormat="1" applyFont="1" applyBorder="1">
      <alignment/>
      <protection/>
    </xf>
    <xf numFmtId="14" fontId="7" fillId="0" borderId="13" xfId="64" applyNumberFormat="1" applyFont="1" applyBorder="1">
      <alignment/>
      <protection/>
    </xf>
    <xf numFmtId="3" fontId="6" fillId="0" borderId="12" xfId="57" applyNumberFormat="1" applyFont="1" applyBorder="1" applyAlignment="1">
      <alignment vertical="center"/>
      <protection/>
    </xf>
    <xf numFmtId="0" fontId="7" fillId="0" borderId="13" xfId="57" applyFont="1" applyBorder="1" applyAlignment="1">
      <alignment vertical="center"/>
      <protection/>
    </xf>
    <xf numFmtId="0" fontId="7" fillId="0" borderId="13" xfId="64" applyFont="1" applyBorder="1" applyAlignment="1">
      <alignment vertical="center"/>
      <protection/>
    </xf>
    <xf numFmtId="174" fontId="7" fillId="0" borderId="13" xfId="64" applyNumberFormat="1" applyFont="1" applyBorder="1" applyAlignment="1">
      <alignment horizontal="left" vertical="center"/>
      <protection/>
    </xf>
    <xf numFmtId="3" fontId="7" fillId="0" borderId="13" xfId="64" applyNumberFormat="1" applyFont="1" applyBorder="1" applyAlignment="1">
      <alignment horizontal="right" vertical="center"/>
      <protection/>
    </xf>
    <xf numFmtId="3" fontId="7" fillId="0" borderId="74" xfId="64" applyNumberFormat="1" applyFont="1" applyBorder="1" applyAlignment="1">
      <alignment horizontal="right" vertical="center"/>
      <protection/>
    </xf>
    <xf numFmtId="0" fontId="7" fillId="0" borderId="0" xfId="57" applyFont="1" applyAlignment="1">
      <alignment vertical="center"/>
      <protection/>
    </xf>
    <xf numFmtId="3" fontId="7" fillId="0" borderId="13" xfId="57" applyNumberFormat="1" applyFont="1" applyBorder="1" applyAlignment="1">
      <alignment horizontal="right"/>
      <protection/>
    </xf>
    <xf numFmtId="3" fontId="7" fillId="0" borderId="74" xfId="57" applyNumberFormat="1" applyFont="1" applyBorder="1" applyAlignment="1">
      <alignment horizontal="right"/>
      <protection/>
    </xf>
    <xf numFmtId="0" fontId="6" fillId="0" borderId="12" xfId="57" applyFont="1" applyBorder="1" applyAlignment="1">
      <alignment vertical="center"/>
      <protection/>
    </xf>
    <xf numFmtId="0" fontId="7" fillId="0" borderId="13" xfId="64" applyFont="1" applyBorder="1" applyAlignment="1">
      <alignment vertical="center" wrapText="1"/>
      <protection/>
    </xf>
    <xf numFmtId="174" fontId="7" fillId="0" borderId="13" xfId="64" applyNumberFormat="1" applyFont="1" applyBorder="1" applyAlignment="1">
      <alignment horizontal="left"/>
      <protection/>
    </xf>
    <xf numFmtId="0" fontId="7" fillId="0" borderId="13" xfId="64" applyFont="1" applyBorder="1" applyAlignment="1">
      <alignment horizontal="left"/>
      <protection/>
    </xf>
    <xf numFmtId="3" fontId="12" fillId="0" borderId="12" xfId="57" applyNumberFormat="1" applyFont="1" applyBorder="1">
      <alignment/>
      <protection/>
    </xf>
    <xf numFmtId="3" fontId="11" fillId="0" borderId="12" xfId="57" applyNumberFormat="1" applyFont="1" applyBorder="1">
      <alignment/>
      <protection/>
    </xf>
    <xf numFmtId="0" fontId="7" fillId="0" borderId="13" xfId="57" applyFont="1" applyBorder="1" applyAlignment="1">
      <alignment horizontal="left" wrapText="1"/>
      <protection/>
    </xf>
    <xf numFmtId="0" fontId="7" fillId="0" borderId="13" xfId="57" applyFont="1" applyBorder="1" applyAlignment="1">
      <alignment horizontal="left"/>
      <protection/>
    </xf>
    <xf numFmtId="0" fontId="12" fillId="0" borderId="13" xfId="57" applyFont="1" applyBorder="1">
      <alignment/>
      <protection/>
    </xf>
    <xf numFmtId="0" fontId="6" fillId="0" borderId="13" xfId="57" applyFont="1" applyBorder="1" applyAlignment="1">
      <alignment wrapText="1"/>
      <protection/>
    </xf>
    <xf numFmtId="3" fontId="7" fillId="0" borderId="13" xfId="57" applyNumberFormat="1" applyFont="1" applyBorder="1" applyAlignment="1">
      <alignment vertical="center"/>
      <protection/>
    </xf>
    <xf numFmtId="0" fontId="6" fillId="0" borderId="13" xfId="57" applyFont="1" applyBorder="1" applyAlignment="1">
      <alignment vertical="center" wrapText="1"/>
      <protection/>
    </xf>
    <xf numFmtId="0" fontId="6" fillId="0" borderId="13" xfId="64" applyFont="1" applyBorder="1" applyAlignment="1">
      <alignment horizontal="left" vertical="center"/>
      <protection/>
    </xf>
    <xf numFmtId="3" fontId="6" fillId="0" borderId="12" xfId="57" applyNumberFormat="1" applyFont="1" applyBorder="1" applyAlignment="1">
      <alignment horizontal="left" vertical="center" wrapText="1"/>
      <protection/>
    </xf>
    <xf numFmtId="3" fontId="7" fillId="0" borderId="13" xfId="64" applyNumberFormat="1" applyFont="1" applyBorder="1" applyAlignment="1">
      <alignment horizontal="right"/>
      <protection/>
    </xf>
    <xf numFmtId="3" fontId="7" fillId="0" borderId="74" xfId="64" applyNumberFormat="1" applyFont="1" applyBorder="1" applyAlignment="1">
      <alignment horizontal="right"/>
      <protection/>
    </xf>
    <xf numFmtId="3" fontId="7" fillId="0" borderId="16" xfId="57" applyNumberFormat="1" applyFont="1" applyBorder="1" applyAlignment="1">
      <alignment horizontal="left" vertical="center" wrapText="1"/>
      <protection/>
    </xf>
    <xf numFmtId="0" fontId="7" fillId="0" borderId="17" xfId="57" applyFont="1" applyBorder="1" applyAlignment="1">
      <alignment horizontal="left" vertical="center" wrapText="1"/>
      <protection/>
    </xf>
    <xf numFmtId="0" fontId="7" fillId="0" borderId="13" xfId="64" applyFont="1" applyBorder="1" applyAlignment="1">
      <alignment horizontal="left" vertical="center"/>
      <protection/>
    </xf>
    <xf numFmtId="0" fontId="7" fillId="0" borderId="16" xfId="57" applyFont="1" applyBorder="1" applyAlignment="1">
      <alignment horizontal="left" vertical="center" wrapText="1"/>
      <protection/>
    </xf>
    <xf numFmtId="0" fontId="6" fillId="0" borderId="18" xfId="57" applyFont="1" applyBorder="1" applyAlignment="1">
      <alignment vertical="center"/>
      <protection/>
    </xf>
    <xf numFmtId="49" fontId="6" fillId="0" borderId="18" xfId="57" applyNumberFormat="1" applyFont="1" applyBorder="1" applyAlignment="1">
      <alignment horizontal="left" vertical="center" wrapText="1"/>
      <protection/>
    </xf>
    <xf numFmtId="0" fontId="6" fillId="0" borderId="13" xfId="64" applyFont="1" applyBorder="1" applyAlignment="1">
      <alignment horizontal="left"/>
      <protection/>
    </xf>
    <xf numFmtId="49" fontId="6" fillId="0" borderId="12" xfId="57" applyNumberFormat="1" applyFont="1" applyBorder="1" applyAlignment="1">
      <alignment horizontal="left"/>
      <protection/>
    </xf>
    <xf numFmtId="49" fontId="6" fillId="32" borderId="12" xfId="57" applyNumberFormat="1" applyFont="1" applyFill="1" applyBorder="1" applyAlignment="1">
      <alignment horizontal="left"/>
      <protection/>
    </xf>
    <xf numFmtId="0" fontId="7" fillId="32" borderId="13" xfId="57" applyFont="1" applyFill="1" applyBorder="1" applyAlignment="1">
      <alignment horizontal="left" wrapText="1"/>
      <protection/>
    </xf>
    <xf numFmtId="0" fontId="7" fillId="32" borderId="13" xfId="57" applyFont="1" applyFill="1" applyBorder="1" applyAlignment="1">
      <alignment vertical="center"/>
      <protection/>
    </xf>
    <xf numFmtId="0" fontId="7" fillId="32" borderId="13" xfId="64" applyFont="1" applyFill="1" applyBorder="1" applyAlignment="1">
      <alignment horizontal="left"/>
      <protection/>
    </xf>
    <xf numFmtId="0" fontId="7" fillId="32" borderId="0" xfId="57" applyFont="1" applyFill="1">
      <alignment/>
      <protection/>
    </xf>
    <xf numFmtId="3" fontId="7" fillId="32" borderId="74" xfId="64" applyNumberFormat="1" applyFont="1" applyFill="1" applyBorder="1" applyAlignment="1">
      <alignment horizontal="right"/>
      <protection/>
    </xf>
    <xf numFmtId="0" fontId="7" fillId="32" borderId="13" xfId="57" applyFont="1" applyFill="1" applyBorder="1">
      <alignment/>
      <protection/>
    </xf>
    <xf numFmtId="49" fontId="6" fillId="0" borderId="12" xfId="57" applyNumberFormat="1" applyFont="1" applyBorder="1" applyAlignment="1">
      <alignment horizontal="left" vertical="center"/>
      <protection/>
    </xf>
    <xf numFmtId="49" fontId="6" fillId="0" borderId="13" xfId="57" applyNumberFormat="1" applyFont="1" applyBorder="1" applyAlignment="1">
      <alignment horizontal="center" wrapText="1"/>
      <protection/>
    </xf>
    <xf numFmtId="49" fontId="6" fillId="0" borderId="12" xfId="57" applyNumberFormat="1" applyFont="1" applyBorder="1" applyAlignment="1">
      <alignment horizontal="center" vertical="center" wrapText="1"/>
      <protection/>
    </xf>
    <xf numFmtId="49" fontId="6" fillId="0" borderId="13" xfId="57" applyNumberFormat="1" applyFont="1" applyBorder="1" applyAlignment="1">
      <alignment horizontal="center" vertical="center" wrapText="1"/>
      <protection/>
    </xf>
    <xf numFmtId="49" fontId="6" fillId="0" borderId="22" xfId="57" applyNumberFormat="1" applyFont="1" applyBorder="1" applyAlignment="1">
      <alignment horizontal="center" vertical="center" wrapText="1"/>
      <protection/>
    </xf>
    <xf numFmtId="49" fontId="6" fillId="0" borderId="23" xfId="57" applyNumberFormat="1" applyFont="1" applyBorder="1" applyAlignment="1">
      <alignment horizontal="center" vertical="center" wrapText="1"/>
      <protection/>
    </xf>
    <xf numFmtId="0" fontId="7" fillId="0" borderId="23" xfId="57" applyFont="1" applyBorder="1" applyAlignment="1">
      <alignment vertical="center"/>
      <protection/>
    </xf>
    <xf numFmtId="0" fontId="7" fillId="0" borderId="23" xfId="64" applyFont="1" applyBorder="1" applyAlignment="1">
      <alignment horizontal="left" vertical="center"/>
      <protection/>
    </xf>
    <xf numFmtId="0" fontId="6" fillId="0" borderId="30" xfId="64" applyFont="1" applyBorder="1" applyAlignment="1">
      <alignment horizontal="left" vertical="center"/>
      <protection/>
    </xf>
    <xf numFmtId="3" fontId="7" fillId="0" borderId="26" xfId="64" applyNumberFormat="1" applyFont="1" applyBorder="1" applyAlignment="1">
      <alignment horizontal="right" vertical="center"/>
      <protection/>
    </xf>
    <xf numFmtId="3" fontId="7" fillId="0" borderId="75" xfId="64" applyNumberFormat="1" applyFont="1" applyBorder="1" applyAlignment="1">
      <alignment horizontal="right" vertical="center"/>
      <protection/>
    </xf>
    <xf numFmtId="3" fontId="7" fillId="0" borderId="30" xfId="64" applyNumberFormat="1" applyFont="1" applyBorder="1" applyAlignment="1">
      <alignment horizontal="right"/>
      <protection/>
    </xf>
    <xf numFmtId="3" fontId="7" fillId="0" borderId="76" xfId="64" applyNumberFormat="1" applyFont="1" applyBorder="1" applyAlignment="1">
      <alignment horizontal="right"/>
      <protection/>
    </xf>
    <xf numFmtId="3" fontId="7" fillId="0" borderId="26" xfId="64" applyNumberFormat="1" applyFont="1" applyBorder="1" applyAlignment="1">
      <alignment horizontal="right"/>
      <protection/>
    </xf>
    <xf numFmtId="3" fontId="7" fillId="0" borderId="75" xfId="64" applyNumberFormat="1" applyFont="1" applyBorder="1" applyAlignment="1">
      <alignment horizontal="right"/>
      <protection/>
    </xf>
    <xf numFmtId="49" fontId="6" fillId="0" borderId="28" xfId="57" applyNumberFormat="1" applyFont="1" applyBorder="1" applyAlignment="1">
      <alignment horizontal="left" vertical="center"/>
      <protection/>
    </xf>
    <xf numFmtId="0" fontId="7" fillId="0" borderId="30" xfId="64" applyFont="1" applyBorder="1" applyAlignment="1">
      <alignment horizontal="left" vertical="center"/>
      <protection/>
    </xf>
    <xf numFmtId="49" fontId="6" fillId="0" borderId="29" xfId="57" applyNumberFormat="1" applyFont="1" applyBorder="1" applyAlignment="1">
      <alignment horizontal="center" vertical="center" wrapText="1"/>
      <protection/>
    </xf>
    <xf numFmtId="3" fontId="7" fillId="0" borderId="30" xfId="64" applyNumberFormat="1" applyFont="1" applyBorder="1" applyAlignment="1">
      <alignment horizontal="right" vertical="center"/>
      <protection/>
    </xf>
    <xf numFmtId="3" fontId="7" fillId="0" borderId="76" xfId="64" applyNumberFormat="1" applyFont="1" applyBorder="1" applyAlignment="1">
      <alignment horizontal="right" vertical="center"/>
      <protection/>
    </xf>
    <xf numFmtId="3" fontId="7" fillId="0" borderId="26" xfId="57" applyNumberFormat="1" applyFont="1" applyBorder="1" applyAlignment="1">
      <alignment horizontal="right"/>
      <protection/>
    </xf>
    <xf numFmtId="49" fontId="6" fillId="0" borderId="43" xfId="57" applyNumberFormat="1" applyFont="1" applyBorder="1" applyAlignment="1">
      <alignment horizontal="center" vertical="center" wrapText="1"/>
      <protection/>
    </xf>
    <xf numFmtId="0" fontId="7" fillId="0" borderId="44" xfId="64" applyFont="1" applyBorder="1" applyAlignment="1">
      <alignment horizontal="left" vertical="center"/>
      <protection/>
    </xf>
    <xf numFmtId="3" fontId="7" fillId="0" borderId="44" xfId="64" applyNumberFormat="1" applyFont="1" applyBorder="1" applyAlignment="1">
      <alignment horizontal="right"/>
      <protection/>
    </xf>
    <xf numFmtId="3" fontId="7" fillId="0" borderId="77" xfId="64" applyNumberFormat="1" applyFont="1" applyBorder="1" applyAlignment="1">
      <alignment horizontal="right"/>
      <protection/>
    </xf>
    <xf numFmtId="49" fontId="6" fillId="0" borderId="20" xfId="57" applyNumberFormat="1" applyFont="1" applyBorder="1" applyAlignment="1">
      <alignment horizontal="center" vertical="center" wrapText="1"/>
      <protection/>
    </xf>
    <xf numFmtId="49" fontId="6" fillId="0" borderId="21" xfId="57" applyNumberFormat="1" applyFont="1" applyBorder="1" applyAlignment="1">
      <alignment horizontal="center" vertical="center" wrapText="1"/>
      <protection/>
    </xf>
    <xf numFmtId="0" fontId="7" fillId="0" borderId="21" xfId="57" applyFont="1" applyBorder="1" applyAlignment="1">
      <alignment vertical="center"/>
      <protection/>
    </xf>
    <xf numFmtId="0" fontId="7" fillId="0" borderId="21" xfId="64" applyFont="1" applyBorder="1" applyAlignment="1">
      <alignment horizontal="left" vertical="center"/>
      <protection/>
    </xf>
    <xf numFmtId="3" fontId="7" fillId="0" borderId="21" xfId="64" applyNumberFormat="1" applyFont="1" applyBorder="1" applyAlignment="1">
      <alignment horizontal="right"/>
      <protection/>
    </xf>
    <xf numFmtId="3" fontId="7" fillId="0" borderId="78" xfId="64" applyNumberFormat="1" applyFont="1" applyBorder="1" applyAlignment="1">
      <alignment horizontal="right"/>
      <protection/>
    </xf>
    <xf numFmtId="49" fontId="6" fillId="0" borderId="47" xfId="57" applyNumberFormat="1" applyFont="1" applyBorder="1" applyAlignment="1">
      <alignment horizontal="center" vertical="center" wrapText="1"/>
      <protection/>
    </xf>
    <xf numFmtId="49" fontId="6" fillId="0" borderId="48" xfId="57" applyNumberFormat="1" applyFont="1" applyBorder="1" applyAlignment="1">
      <alignment horizontal="center" vertical="center" wrapText="1"/>
      <protection/>
    </xf>
    <xf numFmtId="0" fontId="7" fillId="0" borderId="48" xfId="57" applyFont="1" applyBorder="1" applyAlignment="1">
      <alignment vertical="center"/>
      <protection/>
    </xf>
    <xf numFmtId="0" fontId="7" fillId="0" borderId="48" xfId="64" applyFont="1" applyBorder="1" applyAlignment="1">
      <alignment horizontal="left" vertical="center"/>
      <protection/>
    </xf>
    <xf numFmtId="49" fontId="6" fillId="0" borderId="79" xfId="57" applyNumberFormat="1" applyFont="1" applyBorder="1" applyAlignment="1">
      <alignment horizontal="center" vertical="center" wrapText="1"/>
      <protection/>
    </xf>
    <xf numFmtId="49" fontId="6" fillId="0" borderId="80" xfId="57" applyNumberFormat="1" applyFont="1" applyBorder="1" applyAlignment="1">
      <alignment horizontal="center" vertical="center" wrapText="1"/>
      <protection/>
    </xf>
    <xf numFmtId="0" fontId="7" fillId="0" borderId="55" xfId="57" applyFont="1" applyBorder="1" applyAlignment="1">
      <alignment vertical="center"/>
      <protection/>
    </xf>
    <xf numFmtId="0" fontId="7" fillId="0" borderId="81" xfId="64" applyFont="1" applyBorder="1" applyAlignment="1">
      <alignment horizontal="left" vertical="center"/>
      <protection/>
    </xf>
    <xf numFmtId="49" fontId="6" fillId="0" borderId="15" xfId="57" applyNumberFormat="1" applyFont="1" applyBorder="1" applyAlignment="1">
      <alignment horizontal="center" vertical="center" wrapText="1"/>
      <protection/>
    </xf>
    <xf numFmtId="0" fontId="7" fillId="0" borderId="10" xfId="64" applyFont="1" applyBorder="1" applyAlignment="1">
      <alignment horizontal="left" vertical="center"/>
      <protection/>
    </xf>
    <xf numFmtId="3" fontId="7" fillId="0" borderId="10" xfId="64" applyNumberFormat="1" applyFont="1" applyBorder="1" applyAlignment="1">
      <alignment horizontal="right" vertical="center"/>
      <protection/>
    </xf>
    <xf numFmtId="3" fontId="7" fillId="0" borderId="82" xfId="64" applyNumberFormat="1" applyFont="1" applyBorder="1" applyAlignment="1">
      <alignment horizontal="right" vertical="center"/>
      <protection/>
    </xf>
    <xf numFmtId="49" fontId="6" fillId="0" borderId="10" xfId="57" applyNumberFormat="1" applyFont="1" applyBorder="1" applyAlignment="1">
      <alignment horizontal="center" vertical="center" wrapText="1"/>
      <protection/>
    </xf>
    <xf numFmtId="0" fontId="7" fillId="0" borderId="10" xfId="57" applyFont="1" applyBorder="1" applyAlignment="1">
      <alignment vertical="center"/>
      <protection/>
    </xf>
    <xf numFmtId="49" fontId="6" fillId="0" borderId="56" xfId="57" applyNumberFormat="1" applyFont="1" applyBorder="1" applyAlignment="1">
      <alignment horizontal="center" vertical="center" wrapText="1"/>
      <protection/>
    </xf>
    <xf numFmtId="0" fontId="7" fillId="0" borderId="57" xfId="64" applyFont="1" applyBorder="1" applyAlignment="1">
      <alignment horizontal="left" vertical="center"/>
      <protection/>
    </xf>
    <xf numFmtId="3" fontId="7" fillId="0" borderId="57" xfId="64" applyNumberFormat="1" applyFont="1" applyBorder="1" applyAlignment="1">
      <alignment horizontal="right"/>
      <protection/>
    </xf>
    <xf numFmtId="3" fontId="7" fillId="0" borderId="83" xfId="64" applyNumberFormat="1" applyFont="1" applyBorder="1" applyAlignment="1">
      <alignment horizontal="right"/>
      <protection/>
    </xf>
    <xf numFmtId="0" fontId="7" fillId="0" borderId="10" xfId="57" applyFont="1" applyBorder="1" applyAlignment="1">
      <alignment vertical="center" wrapText="1"/>
      <protection/>
    </xf>
    <xf numFmtId="3" fontId="7" fillId="0" borderId="10" xfId="64" applyNumberFormat="1" applyFont="1" applyBorder="1" applyAlignment="1">
      <alignment horizontal="right"/>
      <protection/>
    </xf>
    <xf numFmtId="3" fontId="7" fillId="0" borderId="82" xfId="64" applyNumberFormat="1" applyFont="1" applyBorder="1" applyAlignment="1">
      <alignment horizontal="right"/>
      <protection/>
    </xf>
    <xf numFmtId="49" fontId="6" fillId="0" borderId="84" xfId="57" applyNumberFormat="1" applyFont="1" applyBorder="1" applyAlignment="1">
      <alignment horizontal="center" vertical="center" wrapText="1"/>
      <protection/>
    </xf>
    <xf numFmtId="49" fontId="6" fillId="0" borderId="85" xfId="57" applyNumberFormat="1" applyFont="1" applyBorder="1" applyAlignment="1">
      <alignment horizontal="center" vertical="center" wrapText="1"/>
      <protection/>
    </xf>
    <xf numFmtId="0" fontId="7" fillId="0" borderId="85" xfId="57" applyFont="1" applyBorder="1" applyAlignment="1">
      <alignment vertical="center"/>
      <protection/>
    </xf>
    <xf numFmtId="0" fontId="7" fillId="0" borderId="85" xfId="64" applyFont="1" applyBorder="1" applyAlignment="1">
      <alignment horizontal="left" vertical="center"/>
      <protection/>
    </xf>
    <xf numFmtId="3" fontId="6" fillId="35" borderId="64" xfId="57" applyNumberFormat="1" applyFont="1" applyFill="1" applyBorder="1" applyAlignment="1">
      <alignment vertical="center"/>
      <protection/>
    </xf>
    <xf numFmtId="3" fontId="6" fillId="35" borderId="86" xfId="57" applyNumberFormat="1" applyFont="1" applyFill="1" applyBorder="1" applyAlignment="1">
      <alignment vertical="center"/>
      <protection/>
    </xf>
    <xf numFmtId="3" fontId="7" fillId="0" borderId="13" xfId="57" applyNumberFormat="1" applyFont="1" applyBorder="1" applyAlignment="1">
      <alignment horizontal="center"/>
      <protection/>
    </xf>
    <xf numFmtId="3" fontId="7" fillId="0" borderId="74" xfId="57" applyNumberFormat="1" applyFont="1" applyBorder="1" applyAlignment="1">
      <alignment horizontal="center"/>
      <protection/>
    </xf>
    <xf numFmtId="3" fontId="7" fillId="32" borderId="13" xfId="57" applyNumberFormat="1" applyFont="1" applyFill="1" applyBorder="1" applyAlignment="1">
      <alignment horizontal="right"/>
      <protection/>
    </xf>
    <xf numFmtId="49" fontId="7" fillId="32" borderId="13" xfId="60" applyNumberFormat="1" applyFont="1" applyFill="1" applyBorder="1" applyAlignment="1">
      <alignment horizontal="left"/>
      <protection/>
    </xf>
    <xf numFmtId="174" fontId="7" fillId="32" borderId="13" xfId="64" applyNumberFormat="1" applyFont="1" applyFill="1" applyBorder="1" applyAlignment="1">
      <alignment horizontal="left"/>
      <protection/>
    </xf>
    <xf numFmtId="49" fontId="6" fillId="32" borderId="13" xfId="60" applyNumberFormat="1" applyFont="1" applyFill="1" applyBorder="1" applyAlignment="1">
      <alignment horizontal="left"/>
      <protection/>
    </xf>
    <xf numFmtId="0" fontId="6" fillId="32" borderId="13" xfId="64" applyFont="1" applyFill="1" applyBorder="1">
      <alignment/>
      <protection/>
    </xf>
    <xf numFmtId="3" fontId="7" fillId="32" borderId="13" xfId="57" applyNumberFormat="1" applyFont="1" applyFill="1" applyBorder="1">
      <alignment/>
      <protection/>
    </xf>
    <xf numFmtId="3" fontId="7" fillId="0" borderId="13" xfId="64" applyNumberFormat="1" applyFont="1" applyBorder="1" applyAlignment="1">
      <alignment horizontal="center" vertical="center"/>
      <protection/>
    </xf>
    <xf numFmtId="3" fontId="7" fillId="0" borderId="74" xfId="64" applyNumberFormat="1" applyFont="1" applyBorder="1" applyAlignment="1">
      <alignment horizontal="center" vertical="center"/>
      <protection/>
    </xf>
    <xf numFmtId="3" fontId="7" fillId="0" borderId="26" xfId="57" applyNumberFormat="1" applyFont="1" applyBorder="1" applyAlignment="1">
      <alignment horizontal="center"/>
      <protection/>
    </xf>
    <xf numFmtId="3" fontId="7" fillId="0" borderId="75" xfId="57" applyNumberFormat="1" applyFont="1" applyBorder="1" applyAlignment="1">
      <alignment horizontal="center"/>
      <protection/>
    </xf>
    <xf numFmtId="3" fontId="7" fillId="32" borderId="13" xfId="64" applyNumberFormat="1" applyFont="1" applyFill="1" applyBorder="1">
      <alignment/>
      <protection/>
    </xf>
    <xf numFmtId="3" fontId="7" fillId="0" borderId="13" xfId="64" applyNumberFormat="1" applyFont="1" applyBorder="1">
      <alignment/>
      <protection/>
    </xf>
    <xf numFmtId="3" fontId="7" fillId="0" borderId="74" xfId="64" applyNumberFormat="1" applyFont="1" applyBorder="1">
      <alignment/>
      <protection/>
    </xf>
    <xf numFmtId="0" fontId="7" fillId="32" borderId="13" xfId="64" applyFont="1" applyFill="1" applyBorder="1">
      <alignment/>
      <protection/>
    </xf>
    <xf numFmtId="0" fontId="6" fillId="0" borderId="22" xfId="57" applyFont="1" applyBorder="1">
      <alignment/>
      <protection/>
    </xf>
    <xf numFmtId="0" fontId="7" fillId="0" borderId="23" xfId="57" applyFont="1" applyBorder="1" applyAlignment="1">
      <alignment horizontal="left" wrapText="1"/>
      <protection/>
    </xf>
    <xf numFmtId="49" fontId="7" fillId="0" borderId="23" xfId="60" applyNumberFormat="1" applyFont="1" applyBorder="1" applyAlignment="1">
      <alignment horizontal="left"/>
      <protection/>
    </xf>
    <xf numFmtId="3" fontId="7" fillId="0" borderId="23" xfId="57" applyNumberFormat="1" applyFont="1" applyBorder="1">
      <alignment/>
      <protection/>
    </xf>
    <xf numFmtId="0" fontId="7" fillId="0" borderId="12" xfId="57" applyFont="1" applyBorder="1">
      <alignment/>
      <protection/>
    </xf>
    <xf numFmtId="3" fontId="7" fillId="0" borderId="13" xfId="64" applyNumberFormat="1" applyFont="1" applyBorder="1" applyAlignment="1">
      <alignment horizontal="center"/>
      <protection/>
    </xf>
    <xf numFmtId="3" fontId="7" fillId="32" borderId="13" xfId="64" applyNumberFormat="1" applyFont="1" applyFill="1" applyBorder="1" applyAlignment="1">
      <alignment horizontal="center"/>
      <protection/>
    </xf>
    <xf numFmtId="3" fontId="7" fillId="32" borderId="74" xfId="64" applyNumberFormat="1" applyFont="1" applyFill="1" applyBorder="1" applyAlignment="1">
      <alignment horizontal="center"/>
      <protection/>
    </xf>
    <xf numFmtId="3" fontId="7" fillId="32" borderId="13" xfId="57" applyNumberFormat="1" applyFont="1" applyFill="1" applyBorder="1" applyAlignment="1">
      <alignment horizontal="center"/>
      <protection/>
    </xf>
    <xf numFmtId="3" fontId="7" fillId="0" borderId="74" xfId="64" applyNumberFormat="1" applyFont="1" applyBorder="1" applyAlignment="1">
      <alignment horizontal="center"/>
      <protection/>
    </xf>
    <xf numFmtId="49" fontId="6" fillId="0" borderId="28" xfId="57" applyNumberFormat="1" applyFont="1" applyBorder="1" applyAlignment="1">
      <alignment horizontal="left"/>
      <protection/>
    </xf>
    <xf numFmtId="49" fontId="6" fillId="0" borderId="26" xfId="57" applyNumberFormat="1" applyFont="1" applyBorder="1" applyAlignment="1">
      <alignment horizontal="center" wrapText="1"/>
      <protection/>
    </xf>
    <xf numFmtId="0" fontId="7" fillId="0" borderId="26" xfId="57" applyFont="1" applyBorder="1">
      <alignment/>
      <protection/>
    </xf>
    <xf numFmtId="0" fontId="7" fillId="0" borderId="26" xfId="64" applyFont="1" applyBorder="1" applyAlignment="1">
      <alignment horizontal="left"/>
      <protection/>
    </xf>
    <xf numFmtId="3" fontId="7" fillId="0" borderId="26" xfId="64" applyNumberFormat="1" applyFont="1" applyBorder="1" applyAlignment="1">
      <alignment horizontal="center"/>
      <protection/>
    </xf>
    <xf numFmtId="3" fontId="7" fillId="0" borderId="75" xfId="64" applyNumberFormat="1" applyFont="1" applyBorder="1" applyAlignment="1">
      <alignment horizontal="center"/>
      <protection/>
    </xf>
    <xf numFmtId="3" fontId="7" fillId="0" borderId="23" xfId="64" applyNumberFormat="1" applyFont="1" applyBorder="1" applyAlignment="1">
      <alignment horizontal="center" vertical="center"/>
      <protection/>
    </xf>
    <xf numFmtId="3" fontId="7" fillId="0" borderId="87" xfId="64" applyNumberFormat="1" applyFont="1" applyBorder="1" applyAlignment="1">
      <alignment horizontal="center" vertical="center"/>
      <protection/>
    </xf>
    <xf numFmtId="49" fontId="6" fillId="0" borderId="22" xfId="57" applyNumberFormat="1" applyFont="1" applyBorder="1" applyAlignment="1">
      <alignment horizontal="left"/>
      <protection/>
    </xf>
    <xf numFmtId="3" fontId="7" fillId="0" borderId="23" xfId="64" applyNumberFormat="1" applyFont="1" applyBorder="1" applyAlignment="1">
      <alignment horizontal="center"/>
      <protection/>
    </xf>
    <xf numFmtId="3" fontId="7" fillId="0" borderId="87" xfId="64" applyNumberFormat="1" applyFont="1" applyBorder="1" applyAlignment="1">
      <alignment horizontal="center"/>
      <protection/>
    </xf>
    <xf numFmtId="3" fontId="7" fillId="0" borderId="30" xfId="64" applyNumberFormat="1" applyFont="1" applyBorder="1" applyAlignment="1">
      <alignment horizontal="center" vertical="center"/>
      <protection/>
    </xf>
    <xf numFmtId="3" fontId="7" fillId="0" borderId="38" xfId="64" applyNumberFormat="1" applyFont="1" applyBorder="1" applyAlignment="1">
      <alignment horizontal="center" vertical="center"/>
      <protection/>
    </xf>
    <xf numFmtId="3" fontId="7" fillId="0" borderId="76" xfId="64" applyNumberFormat="1" applyFont="1" applyBorder="1" applyAlignment="1">
      <alignment horizontal="center" vertical="center"/>
      <protection/>
    </xf>
    <xf numFmtId="0" fontId="6" fillId="0" borderId="10" xfId="64" applyFont="1" applyBorder="1" applyAlignment="1">
      <alignment horizontal="left" vertical="center"/>
      <protection/>
    </xf>
    <xf numFmtId="3" fontId="7" fillId="0" borderId="16" xfId="64" applyNumberFormat="1" applyFont="1" applyBorder="1" applyAlignment="1">
      <alignment horizontal="center" vertical="center"/>
      <protection/>
    </xf>
    <xf numFmtId="3" fontId="7" fillId="0" borderId="24" xfId="64" applyNumberFormat="1" applyFont="1" applyBorder="1" applyAlignment="1">
      <alignment horizontal="center" vertical="center"/>
      <protection/>
    </xf>
    <xf numFmtId="49" fontId="6" fillId="0" borderId="50" xfId="57" applyNumberFormat="1" applyFont="1" applyBorder="1" applyAlignment="1">
      <alignment horizontal="center" vertical="center" wrapText="1"/>
      <protection/>
    </xf>
    <xf numFmtId="0" fontId="7" fillId="0" borderId="51" xfId="64" applyFont="1" applyBorder="1" applyAlignment="1">
      <alignment horizontal="left" vertical="center"/>
      <protection/>
    </xf>
    <xf numFmtId="3" fontId="7" fillId="0" borderId="51" xfId="64" applyNumberFormat="1" applyFont="1" applyBorder="1" applyAlignment="1">
      <alignment horizontal="right"/>
      <protection/>
    </xf>
    <xf numFmtId="3" fontId="7" fillId="0" borderId="88" xfId="64" applyNumberFormat="1" applyFont="1" applyBorder="1" applyAlignment="1">
      <alignment horizontal="right"/>
      <protection/>
    </xf>
    <xf numFmtId="3" fontId="7" fillId="0" borderId="21" xfId="64" applyNumberFormat="1" applyFont="1" applyBorder="1" applyAlignment="1">
      <alignment horizontal="center" vertical="center"/>
      <protection/>
    </xf>
    <xf numFmtId="3" fontId="7" fillId="0" borderId="78" xfId="64" applyNumberFormat="1" applyFont="1" applyBorder="1" applyAlignment="1">
      <alignment horizontal="center" vertical="center"/>
      <protection/>
    </xf>
    <xf numFmtId="3" fontId="7" fillId="0" borderId="48" xfId="64" applyNumberFormat="1" applyFont="1" applyBorder="1" applyAlignment="1">
      <alignment horizontal="center" vertical="center"/>
      <protection/>
    </xf>
    <xf numFmtId="3" fontId="7" fillId="0" borderId="89" xfId="64" applyNumberFormat="1" applyFont="1" applyBorder="1" applyAlignment="1">
      <alignment horizontal="center" vertical="center"/>
      <protection/>
    </xf>
    <xf numFmtId="3" fontId="7" fillId="0" borderId="81" xfId="64" applyNumberFormat="1" applyFont="1" applyBorder="1" applyAlignment="1">
      <alignment horizontal="center" vertical="center"/>
      <protection/>
    </xf>
    <xf numFmtId="3" fontId="7" fillId="0" borderId="90" xfId="64" applyNumberFormat="1" applyFont="1" applyBorder="1" applyAlignment="1">
      <alignment horizontal="center" vertical="center"/>
      <protection/>
    </xf>
    <xf numFmtId="3" fontId="7" fillId="0" borderId="10" xfId="64" applyNumberFormat="1" applyFont="1" applyBorder="1" applyAlignment="1">
      <alignment horizontal="center" vertical="center"/>
      <protection/>
    </xf>
    <xf numFmtId="3" fontId="7" fillId="0" borderId="82" xfId="64" applyNumberFormat="1" applyFont="1" applyBorder="1" applyAlignment="1">
      <alignment horizontal="center" vertical="center"/>
      <protection/>
    </xf>
    <xf numFmtId="49" fontId="6" fillId="0" borderId="53" xfId="57" applyNumberFormat="1" applyFont="1" applyBorder="1" applyAlignment="1">
      <alignment horizontal="center" vertical="center" wrapText="1"/>
      <protection/>
    </xf>
    <xf numFmtId="49" fontId="6" fillId="0" borderId="54" xfId="57" applyNumberFormat="1" applyFont="1" applyBorder="1" applyAlignment="1">
      <alignment horizontal="center" vertical="center" wrapText="1"/>
      <protection/>
    </xf>
    <xf numFmtId="0" fontId="7" fillId="0" borderId="54" xfId="57" applyFont="1" applyBorder="1" applyAlignment="1">
      <alignment vertical="center"/>
      <protection/>
    </xf>
    <xf numFmtId="0" fontId="7" fillId="0" borderId="54" xfId="64" applyFont="1" applyBorder="1" applyAlignment="1">
      <alignment horizontal="left" vertical="center"/>
      <protection/>
    </xf>
    <xf numFmtId="0" fontId="7" fillId="0" borderId="54" xfId="57" applyFont="1" applyBorder="1">
      <alignment/>
      <protection/>
    </xf>
    <xf numFmtId="0" fontId="7" fillId="0" borderId="54" xfId="64" applyFont="1" applyBorder="1" applyAlignment="1">
      <alignment horizontal="center" vertical="center"/>
      <protection/>
    </xf>
    <xf numFmtId="0" fontId="7" fillId="0" borderId="62" xfId="64" applyFont="1" applyBorder="1" applyAlignment="1">
      <alignment horizontal="center" vertical="center"/>
      <protection/>
    </xf>
    <xf numFmtId="0" fontId="7" fillId="0" borderId="91" xfId="64" applyFont="1" applyBorder="1" applyAlignment="1">
      <alignment horizontal="center" vertical="center"/>
      <protection/>
    </xf>
    <xf numFmtId="49" fontId="7" fillId="0" borderId="0" xfId="64" applyNumberFormat="1" applyFont="1" applyAlignment="1">
      <alignment horizontal="left" vertical="center" wrapText="1"/>
      <protection/>
    </xf>
    <xf numFmtId="0" fontId="7" fillId="0" borderId="0" xfId="62" applyFont="1">
      <alignment/>
      <protection/>
    </xf>
    <xf numFmtId="0" fontId="7" fillId="0" borderId="0" xfId="64" applyFont="1" applyAlignment="1">
      <alignment vertical="center"/>
      <protection/>
    </xf>
    <xf numFmtId="49" fontId="7" fillId="0" borderId="0" xfId="64" applyNumberFormat="1" applyFont="1" applyAlignment="1">
      <alignment vertical="center" wrapText="1"/>
      <protection/>
    </xf>
    <xf numFmtId="0" fontId="6" fillId="0" borderId="55" xfId="64" applyFont="1" applyBorder="1" applyAlignment="1">
      <alignment horizontal="left"/>
      <protection/>
    </xf>
    <xf numFmtId="1" fontId="7" fillId="0" borderId="0" xfId="62" applyNumberFormat="1" applyFont="1">
      <alignment/>
      <protection/>
    </xf>
    <xf numFmtId="0" fontId="7" fillId="0" borderId="0" xfId="57" applyFont="1" applyAlignment="1">
      <alignment horizontal="left"/>
      <protection/>
    </xf>
    <xf numFmtId="3" fontId="7" fillId="0" borderId="0" xfId="57" applyNumberFormat="1" applyFont="1">
      <alignment/>
      <protection/>
    </xf>
    <xf numFmtId="3" fontId="6" fillId="0" borderId="0" xfId="64" applyNumberFormat="1" applyFont="1" applyAlignment="1">
      <alignment horizontal="center" vertical="center"/>
      <protection/>
    </xf>
    <xf numFmtId="3" fontId="7" fillId="0" borderId="0" xfId="64" applyNumberFormat="1" applyFont="1">
      <alignment/>
      <protection/>
    </xf>
    <xf numFmtId="3" fontId="7" fillId="0" borderId="0" xfId="64" applyNumberFormat="1" applyFont="1" applyAlignment="1" quotePrefix="1">
      <alignment horizontal="center"/>
      <protection/>
    </xf>
    <xf numFmtId="3" fontId="6" fillId="0" borderId="0" xfId="64" applyNumberFormat="1" applyFont="1" applyAlignment="1" quotePrefix="1">
      <alignment horizontal="center"/>
      <protection/>
    </xf>
    <xf numFmtId="3" fontId="6" fillId="0" borderId="69" xfId="64" applyNumberFormat="1" applyFont="1" applyBorder="1" applyAlignment="1">
      <alignment horizontal="center"/>
      <protection/>
    </xf>
    <xf numFmtId="49" fontId="6" fillId="35" borderId="64" xfId="60" applyNumberFormat="1" applyFont="1" applyFill="1" applyBorder="1" applyAlignment="1">
      <alignment horizontal="center" vertical="center"/>
      <protection/>
    </xf>
    <xf numFmtId="3" fontId="6" fillId="35" borderId="66" xfId="57" applyNumberFormat="1" applyFont="1" applyFill="1" applyBorder="1" applyAlignment="1">
      <alignment horizontal="right" vertical="center"/>
      <protection/>
    </xf>
    <xf numFmtId="3" fontId="6" fillId="35" borderId="67" xfId="57" applyNumberFormat="1" applyFont="1" applyFill="1" applyBorder="1" applyAlignment="1">
      <alignment horizontal="right" vertical="center"/>
      <protection/>
    </xf>
    <xf numFmtId="49" fontId="6" fillId="0" borderId="26" xfId="60" applyNumberFormat="1" applyFont="1" applyBorder="1" applyAlignment="1">
      <alignment vertical="center"/>
      <protection/>
    </xf>
    <xf numFmtId="0" fontId="6" fillId="0" borderId="13" xfId="57" applyFont="1" applyBorder="1">
      <alignment/>
      <protection/>
    </xf>
    <xf numFmtId="0" fontId="6" fillId="0" borderId="13" xfId="64" applyFont="1" applyBorder="1" applyAlignment="1">
      <alignment vertical="center"/>
      <protection/>
    </xf>
    <xf numFmtId="0" fontId="7" fillId="0" borderId="12" xfId="64" applyFont="1" applyBorder="1" applyAlignment="1">
      <alignment horizontal="left" indent="2"/>
      <protection/>
    </xf>
    <xf numFmtId="0" fontId="7" fillId="0" borderId="13" xfId="64" applyFont="1" applyBorder="1" applyAlignment="1">
      <alignment horizontal="left" indent="2"/>
      <protection/>
    </xf>
    <xf numFmtId="0" fontId="6" fillId="0" borderId="12" xfId="64" applyFont="1" applyBorder="1">
      <alignment/>
      <protection/>
    </xf>
    <xf numFmtId="0" fontId="7" fillId="0" borderId="13" xfId="64" applyFont="1" applyBorder="1" applyAlignment="1">
      <alignment horizontal="left" indent="4"/>
      <protection/>
    </xf>
    <xf numFmtId="3" fontId="7" fillId="32" borderId="26" xfId="57" applyNumberFormat="1" applyFont="1" applyFill="1" applyBorder="1">
      <alignment/>
      <protection/>
    </xf>
    <xf numFmtId="0" fontId="7" fillId="0" borderId="12" xfId="57" applyFont="1" applyBorder="1" applyAlignment="1">
      <alignment horizontal="center"/>
      <protection/>
    </xf>
    <xf numFmtId="49" fontId="7" fillId="0" borderId="13" xfId="57" applyNumberFormat="1" applyFont="1" applyBorder="1" applyAlignment="1">
      <alignment horizontal="left"/>
      <protection/>
    </xf>
    <xf numFmtId="1" fontId="6" fillId="32" borderId="13" xfId="60" applyNumberFormat="1" applyFont="1" applyFill="1" applyBorder="1">
      <alignment/>
      <protection/>
    </xf>
    <xf numFmtId="1" fontId="7" fillId="0" borderId="13" xfId="60" applyNumberFormat="1" applyFont="1" applyBorder="1">
      <alignment/>
      <protection/>
    </xf>
    <xf numFmtId="0" fontId="6" fillId="0" borderId="13" xfId="57" applyFont="1" applyBorder="1" applyAlignment="1">
      <alignment horizontal="left"/>
      <protection/>
    </xf>
    <xf numFmtId="1" fontId="6" fillId="0" borderId="13" xfId="60" applyNumberFormat="1" applyFont="1" applyBorder="1">
      <alignment/>
      <protection/>
    </xf>
    <xf numFmtId="0" fontId="7" fillId="0" borderId="18" xfId="57" applyFont="1" applyBorder="1" applyAlignment="1">
      <alignment horizontal="center" vertical="center"/>
      <protection/>
    </xf>
    <xf numFmtId="0" fontId="7" fillId="0" borderId="19" xfId="57" applyFont="1" applyBorder="1" applyAlignment="1">
      <alignment horizontal="left" vertical="center"/>
      <protection/>
    </xf>
    <xf numFmtId="0" fontId="7" fillId="0" borderId="17" xfId="57" applyFont="1" applyBorder="1" applyAlignment="1">
      <alignment vertical="center"/>
      <protection/>
    </xf>
    <xf numFmtId="3" fontId="7" fillId="0" borderId="14" xfId="64" applyNumberFormat="1" applyFont="1" applyBorder="1" applyAlignment="1">
      <alignment horizontal="right" vertical="center"/>
      <protection/>
    </xf>
    <xf numFmtId="0" fontId="7" fillId="0" borderId="17" xfId="57" applyFont="1" applyBorder="1" applyAlignment="1">
      <alignment horizontal="left"/>
      <protection/>
    </xf>
    <xf numFmtId="0" fontId="7" fillId="0" borderId="18" xfId="57" applyFont="1" applyBorder="1" applyAlignment="1">
      <alignment vertical="center"/>
      <protection/>
    </xf>
    <xf numFmtId="0" fontId="7" fillId="0" borderId="13" xfId="57" applyFont="1" applyBorder="1" applyAlignment="1">
      <alignment horizontal="left" vertical="center"/>
      <protection/>
    </xf>
    <xf numFmtId="0" fontId="7" fillId="0" borderId="12" xfId="57" applyFont="1" applyBorder="1" applyAlignment="1">
      <alignment horizontal="left" indent="3"/>
      <protection/>
    </xf>
    <xf numFmtId="0" fontId="7" fillId="0" borderId="13" xfId="64" applyFont="1" applyBorder="1" applyAlignment="1">
      <alignment horizontal="left" indent="6"/>
      <protection/>
    </xf>
    <xf numFmtId="0" fontId="6" fillId="0" borderId="13" xfId="64" applyFont="1" applyBorder="1" applyAlignment="1">
      <alignment horizontal="left" indent="2"/>
      <protection/>
    </xf>
    <xf numFmtId="0" fontId="7" fillId="0" borderId="12" xfId="64" applyFont="1" applyBorder="1">
      <alignment/>
      <protection/>
    </xf>
    <xf numFmtId="0" fontId="7" fillId="0" borderId="13" xfId="64" applyFont="1" applyBorder="1" applyAlignment="1">
      <alignment horizontal="left" indent="3"/>
      <protection/>
    </xf>
    <xf numFmtId="0" fontId="7" fillId="0" borderId="70" xfId="64" applyFont="1" applyBorder="1" applyAlignment="1">
      <alignment horizontal="left" vertical="center"/>
      <protection/>
    </xf>
    <xf numFmtId="3" fontId="7" fillId="0" borderId="23" xfId="64" applyNumberFormat="1" applyFont="1" applyBorder="1" applyAlignment="1">
      <alignment vertical="center"/>
      <protection/>
    </xf>
    <xf numFmtId="3" fontId="7" fillId="0" borderId="25" xfId="64" applyNumberFormat="1" applyFont="1" applyBorder="1" applyAlignment="1">
      <alignment vertical="center"/>
      <protection/>
    </xf>
    <xf numFmtId="0" fontId="7" fillId="0" borderId="12" xfId="57" applyFont="1" applyBorder="1" applyAlignment="1">
      <alignment vertical="center"/>
      <protection/>
    </xf>
    <xf numFmtId="0" fontId="7" fillId="0" borderId="22" xfId="57" applyFont="1" applyBorder="1" applyAlignment="1">
      <alignment vertical="center"/>
      <protection/>
    </xf>
    <xf numFmtId="49" fontId="6" fillId="35" borderId="64" xfId="60" applyNumberFormat="1" applyFont="1" applyFill="1" applyBorder="1" applyAlignment="1">
      <alignment vertical="center"/>
      <protection/>
    </xf>
    <xf numFmtId="3" fontId="6" fillId="35" borderId="65" xfId="57" applyNumberFormat="1" applyFont="1" applyFill="1" applyBorder="1" applyAlignment="1">
      <alignment vertical="center"/>
      <protection/>
    </xf>
    <xf numFmtId="49" fontId="6" fillId="0" borderId="13" xfId="60" applyNumberFormat="1" applyFont="1" applyBorder="1" applyAlignment="1">
      <alignment vertical="center"/>
      <protection/>
    </xf>
    <xf numFmtId="1" fontId="7" fillId="32" borderId="13" xfId="60" applyNumberFormat="1" applyFont="1" applyFill="1" applyBorder="1">
      <alignment/>
      <protection/>
    </xf>
    <xf numFmtId="3" fontId="7" fillId="0" borderId="13" xfId="64" applyNumberFormat="1" applyFont="1" applyBorder="1" applyAlignment="1">
      <alignment vertical="center"/>
      <protection/>
    </xf>
    <xf numFmtId="3" fontId="7" fillId="0" borderId="14" xfId="64" applyNumberFormat="1" applyFont="1" applyBorder="1" applyAlignment="1">
      <alignment vertical="center"/>
      <protection/>
    </xf>
    <xf numFmtId="0" fontId="7" fillId="0" borderId="12" xfId="64" applyFont="1" applyBorder="1" applyAlignment="1">
      <alignment horizontal="left" vertical="center"/>
      <protection/>
    </xf>
    <xf numFmtId="3" fontId="7" fillId="0" borderId="74" xfId="64" applyNumberFormat="1" applyFont="1" applyBorder="1" applyAlignment="1">
      <alignment vertical="center"/>
      <protection/>
    </xf>
    <xf numFmtId="3" fontId="7" fillId="0" borderId="23" xfId="64" applyNumberFormat="1" applyFont="1" applyBorder="1" applyAlignment="1">
      <alignment horizontal="right" vertical="center"/>
      <protection/>
    </xf>
    <xf numFmtId="0" fontId="6" fillId="0" borderId="19" xfId="57" applyFont="1" applyBorder="1" applyAlignment="1">
      <alignment vertical="center"/>
      <protection/>
    </xf>
    <xf numFmtId="0" fontId="7" fillId="0" borderId="17" xfId="57" applyFont="1" applyBorder="1" applyAlignment="1">
      <alignment horizontal="center" vertical="center"/>
      <protection/>
    </xf>
    <xf numFmtId="0" fontId="7" fillId="0" borderId="18" xfId="64" applyFont="1" applyBorder="1" applyAlignment="1">
      <alignment horizontal="left" vertical="center"/>
      <protection/>
    </xf>
    <xf numFmtId="0" fontId="7" fillId="0" borderId="19" xfId="64" applyFont="1" applyBorder="1" applyAlignment="1">
      <alignment horizontal="left" vertical="center"/>
      <protection/>
    </xf>
    <xf numFmtId="0" fontId="7" fillId="0" borderId="17" xfId="64" applyFont="1" applyBorder="1" applyAlignment="1">
      <alignment horizontal="left" vertical="center"/>
      <protection/>
    </xf>
    <xf numFmtId="3" fontId="7" fillId="0" borderId="16" xfId="64" applyNumberFormat="1" applyFont="1" applyBorder="1" applyAlignment="1">
      <alignment vertical="center"/>
      <protection/>
    </xf>
    <xf numFmtId="3" fontId="7" fillId="0" borderId="14" xfId="57" applyNumberFormat="1" applyFont="1" applyBorder="1" applyAlignment="1">
      <alignment vertical="center"/>
      <protection/>
    </xf>
    <xf numFmtId="0" fontId="7" fillId="0" borderId="17" xfId="57" applyFont="1" applyBorder="1" applyAlignment="1">
      <alignment horizontal="left" vertical="center"/>
      <protection/>
    </xf>
    <xf numFmtId="0" fontId="7" fillId="0" borderId="73" xfId="57" applyFont="1" applyBorder="1" applyAlignment="1">
      <alignment vertical="center"/>
      <protection/>
    </xf>
    <xf numFmtId="3" fontId="7" fillId="0" borderId="92" xfId="57" applyNumberFormat="1" applyFont="1" applyBorder="1">
      <alignment/>
      <protection/>
    </xf>
    <xf numFmtId="3" fontId="7" fillId="0" borderId="92" xfId="64" applyNumberFormat="1" applyFont="1" applyBorder="1" applyAlignment="1">
      <alignment vertical="center"/>
      <protection/>
    </xf>
    <xf numFmtId="3" fontId="7" fillId="0" borderId="93" xfId="64" applyNumberFormat="1" applyFont="1" applyBorder="1" applyAlignment="1">
      <alignment vertical="center"/>
      <protection/>
    </xf>
    <xf numFmtId="0" fontId="7" fillId="0" borderId="0" xfId="64" applyFont="1" applyAlignment="1">
      <alignment horizontal="left"/>
      <protection/>
    </xf>
    <xf numFmtId="49" fontId="7" fillId="0" borderId="0" xfId="64" applyNumberFormat="1" applyFont="1" applyAlignment="1">
      <alignment horizontal="left" wrapText="1"/>
      <protection/>
    </xf>
    <xf numFmtId="3" fontId="7" fillId="0" borderId="0" xfId="64" applyNumberFormat="1" applyFont="1" applyAlignment="1">
      <alignment horizontal="left" wrapText="1"/>
      <protection/>
    </xf>
    <xf numFmtId="3" fontId="7" fillId="0" borderId="0" xfId="62" applyNumberFormat="1" applyFont="1">
      <alignment/>
      <protection/>
    </xf>
    <xf numFmtId="3" fontId="6" fillId="0" borderId="0" xfId="64" applyNumberFormat="1" applyFont="1">
      <alignment/>
      <protection/>
    </xf>
    <xf numFmtId="0" fontId="7" fillId="0" borderId="0" xfId="60" applyFont="1">
      <alignment/>
      <protection/>
    </xf>
    <xf numFmtId="3" fontId="6" fillId="0" borderId="55" xfId="64" applyNumberFormat="1" applyFont="1" applyBorder="1" applyAlignment="1">
      <alignment horizontal="left"/>
      <protection/>
    </xf>
    <xf numFmtId="3" fontId="7" fillId="0" borderId="0" xfId="57" applyNumberFormat="1" applyFont="1" applyAlignment="1">
      <alignment horizontal="left"/>
      <protection/>
    </xf>
    <xf numFmtId="0" fontId="6" fillId="0" borderId="0" xfId="61" applyFont="1">
      <alignment/>
      <protection/>
    </xf>
    <xf numFmtId="0" fontId="6" fillId="0" borderId="0" xfId="59" applyFont="1">
      <alignment/>
      <protection/>
    </xf>
    <xf numFmtId="0" fontId="7" fillId="0" borderId="0" xfId="59" applyFont="1">
      <alignment/>
      <protection/>
    </xf>
    <xf numFmtId="0" fontId="7" fillId="0" borderId="0" xfId="0" applyFont="1" applyAlignment="1">
      <alignment/>
    </xf>
    <xf numFmtId="0" fontId="7" fillId="0" borderId="0" xfId="64" applyFont="1" applyAlignment="1">
      <alignment vertical="center"/>
      <protection/>
    </xf>
    <xf numFmtId="0" fontId="7" fillId="0" borderId="0" xfId="64" applyFont="1">
      <alignment/>
      <protection/>
    </xf>
    <xf numFmtId="0" fontId="6" fillId="0" borderId="0" xfId="0" applyFont="1" applyAlignment="1">
      <alignment/>
    </xf>
    <xf numFmtId="0" fontId="7" fillId="0" borderId="0" xfId="61" applyFont="1">
      <alignment/>
      <protection/>
    </xf>
    <xf numFmtId="1" fontId="7" fillId="0" borderId="0" xfId="61" applyNumberFormat="1" applyFont="1">
      <alignment/>
      <protection/>
    </xf>
    <xf numFmtId="1" fontId="6" fillId="0" borderId="0" xfId="61" applyNumberFormat="1" applyFont="1" applyAlignment="1">
      <alignment horizontal="center"/>
      <protection/>
    </xf>
    <xf numFmtId="1" fontId="7" fillId="0" borderId="0" xfId="61" applyNumberFormat="1" applyFont="1" applyAlignment="1">
      <alignment horizontal="center"/>
      <protection/>
    </xf>
    <xf numFmtId="0" fontId="7" fillId="0" borderId="0" xfId="64" applyFont="1" applyAlignment="1" quotePrefix="1">
      <alignment horizontal="center"/>
      <protection/>
    </xf>
    <xf numFmtId="0" fontId="6" fillId="0" borderId="0" xfId="64" applyFont="1" applyAlignment="1" quotePrefix="1">
      <alignment horizontal="center"/>
      <protection/>
    </xf>
    <xf numFmtId="0" fontId="6" fillId="0" borderId="0" xfId="64" applyFont="1" applyAlignment="1">
      <alignment horizontal="center"/>
      <protection/>
    </xf>
    <xf numFmtId="0" fontId="6" fillId="35" borderId="94" xfId="0" applyFont="1" applyFill="1" applyBorder="1" applyAlignment="1">
      <alignment horizontal="left"/>
    </xf>
    <xf numFmtId="0" fontId="7" fillId="35" borderId="95" xfId="0" applyFont="1" applyFill="1" applyBorder="1" applyAlignment="1">
      <alignment horizontal="center"/>
    </xf>
    <xf numFmtId="0" fontId="7" fillId="35" borderId="95" xfId="0" applyFont="1" applyFill="1" applyBorder="1" applyAlignment="1">
      <alignment horizontal="center" wrapText="1"/>
    </xf>
    <xf numFmtId="49" fontId="6" fillId="35" borderId="95" xfId="60" applyNumberFormat="1" applyFont="1" applyFill="1" applyBorder="1" applyAlignment="1">
      <alignment horizontal="left"/>
      <protection/>
    </xf>
    <xf numFmtId="3" fontId="7" fillId="35" borderId="95" xfId="0" applyNumberFormat="1" applyFont="1" applyFill="1" applyBorder="1" applyAlignment="1">
      <alignment/>
    </xf>
    <xf numFmtId="3" fontId="7" fillId="35" borderId="96" xfId="0" applyNumberFormat="1" applyFont="1" applyFill="1" applyBorder="1" applyAlignment="1">
      <alignment/>
    </xf>
    <xf numFmtId="3" fontId="6" fillId="0" borderId="12" xfId="0" applyNumberFormat="1" applyFont="1" applyBorder="1" applyAlignment="1">
      <alignment vertical="center"/>
    </xf>
    <xf numFmtId="3" fontId="7" fillId="0" borderId="13" xfId="0" applyNumberFormat="1" applyFont="1" applyBorder="1" applyAlignment="1">
      <alignment vertical="center"/>
    </xf>
    <xf numFmtId="0" fontId="6" fillId="0" borderId="13" xfId="0" applyFont="1" applyBorder="1" applyAlignment="1">
      <alignment vertical="center" wrapText="1"/>
    </xf>
    <xf numFmtId="0" fontId="6" fillId="0" borderId="13" xfId="64" applyFont="1" applyBorder="1" applyAlignment="1">
      <alignment horizontal="left" vertical="center"/>
      <protection/>
    </xf>
    <xf numFmtId="3" fontId="7" fillId="0" borderId="13" xfId="0" applyNumberFormat="1" applyFont="1" applyBorder="1" applyAlignment="1">
      <alignment/>
    </xf>
    <xf numFmtId="3" fontId="7" fillId="0" borderId="13" xfId="0" applyNumberFormat="1" applyFont="1" applyBorder="1" applyAlignment="1">
      <alignment horizontal="center"/>
    </xf>
    <xf numFmtId="3" fontId="7" fillId="0" borderId="74" xfId="0" applyNumberFormat="1" applyFont="1" applyBorder="1" applyAlignment="1">
      <alignment/>
    </xf>
    <xf numFmtId="0" fontId="7" fillId="0" borderId="13" xfId="0" applyFont="1" applyBorder="1" applyAlignment="1">
      <alignment horizontal="left" vertical="center" wrapText="1"/>
    </xf>
    <xf numFmtId="49" fontId="7" fillId="0" borderId="13" xfId="60" applyNumberFormat="1" applyFont="1" applyBorder="1" applyAlignment="1">
      <alignment horizontal="left"/>
      <protection/>
    </xf>
    <xf numFmtId="0" fontId="6" fillId="0" borderId="22" xfId="0" applyFont="1" applyBorder="1" applyAlignment="1">
      <alignment horizontal="left" vertical="center"/>
    </xf>
    <xf numFmtId="0" fontId="7" fillId="0" borderId="23" xfId="64" applyFont="1" applyBorder="1" applyAlignment="1">
      <alignment horizontal="left" vertical="center"/>
      <protection/>
    </xf>
    <xf numFmtId="3" fontId="7" fillId="0" borderId="23" xfId="0" applyNumberFormat="1" applyFont="1" applyBorder="1" applyAlignment="1">
      <alignment/>
    </xf>
    <xf numFmtId="3" fontId="7" fillId="0" borderId="23" xfId="0" applyNumberFormat="1" applyFont="1" applyBorder="1" applyAlignment="1">
      <alignment horizontal="center"/>
    </xf>
    <xf numFmtId="3" fontId="7" fillId="0" borderId="87" xfId="0" applyNumberFormat="1" applyFont="1" applyBorder="1" applyAlignment="1">
      <alignment/>
    </xf>
    <xf numFmtId="0" fontId="6" fillId="0" borderId="15" xfId="0" applyFont="1" applyBorder="1" applyAlignment="1">
      <alignment horizontal="left" vertical="center"/>
    </xf>
    <xf numFmtId="0" fontId="7" fillId="0" borderId="10" xfId="0" applyFont="1" applyBorder="1" applyAlignment="1">
      <alignment vertical="center"/>
    </xf>
    <xf numFmtId="0" fontId="7" fillId="0" borderId="10" xfId="0" applyFont="1" applyBorder="1" applyAlignment="1">
      <alignment horizontal="left" vertical="center" wrapText="1"/>
    </xf>
    <xf numFmtId="0" fontId="7" fillId="0" borderId="10" xfId="64" applyFont="1" applyBorder="1" applyAlignment="1">
      <alignment horizontal="left" vertical="center"/>
      <protection/>
    </xf>
    <xf numFmtId="3" fontId="7" fillId="0" borderId="10" xfId="0" applyNumberFormat="1" applyFont="1" applyBorder="1" applyAlignment="1">
      <alignment/>
    </xf>
    <xf numFmtId="3" fontId="7" fillId="0" borderId="10" xfId="0" applyNumberFormat="1" applyFont="1" applyBorder="1" applyAlignment="1">
      <alignment horizontal="center"/>
    </xf>
    <xf numFmtId="3" fontId="7" fillId="0" borderId="82" xfId="0" applyNumberFormat="1" applyFont="1" applyBorder="1" applyAlignment="1">
      <alignment/>
    </xf>
    <xf numFmtId="0" fontId="6" fillId="0" borderId="29" xfId="0" applyFont="1" applyBorder="1" applyAlignment="1">
      <alignment horizontal="left" vertical="center"/>
    </xf>
    <xf numFmtId="0" fontId="7" fillId="0" borderId="97" xfId="0" applyFont="1" applyBorder="1" applyAlignment="1">
      <alignment vertical="center"/>
    </xf>
    <xf numFmtId="0" fontId="7" fillId="0" borderId="97" xfId="0" applyFont="1" applyBorder="1" applyAlignment="1">
      <alignment horizontal="left" vertical="center" wrapText="1"/>
    </xf>
    <xf numFmtId="0" fontId="7" fillId="0" borderId="30" xfId="64" applyFont="1" applyBorder="1" applyAlignment="1">
      <alignment horizontal="left" vertical="center"/>
      <protection/>
    </xf>
    <xf numFmtId="3" fontId="7" fillId="0" borderId="30" xfId="0" applyNumberFormat="1" applyFont="1" applyBorder="1" applyAlignment="1">
      <alignment/>
    </xf>
    <xf numFmtId="3" fontId="7" fillId="0" borderId="98" xfId="0" applyNumberFormat="1" applyFont="1" applyBorder="1" applyAlignment="1">
      <alignment horizontal="center"/>
    </xf>
    <xf numFmtId="3" fontId="7" fillId="0" borderId="76" xfId="0" applyNumberFormat="1" applyFont="1" applyBorder="1" applyAlignment="1">
      <alignment/>
    </xf>
    <xf numFmtId="3" fontId="7" fillId="35" borderId="95" xfId="0" applyNumberFormat="1" applyFont="1" applyFill="1" applyBorder="1" applyAlignment="1">
      <alignment horizontal="right"/>
    </xf>
    <xf numFmtId="3" fontId="7" fillId="35" borderId="99" xfId="0" applyNumberFormat="1" applyFont="1" applyFill="1" applyBorder="1" applyAlignment="1">
      <alignment/>
    </xf>
    <xf numFmtId="0" fontId="6" fillId="0" borderId="100" xfId="0" applyFont="1" applyBorder="1" applyAlignment="1">
      <alignment horizontal="left" vertical="center"/>
    </xf>
    <xf numFmtId="0" fontId="7" fillId="0" borderId="101" xfId="0" applyFont="1" applyBorder="1" applyAlignment="1">
      <alignment vertical="center"/>
    </xf>
    <xf numFmtId="0" fontId="7" fillId="0" borderId="101" xfId="0" applyFont="1" applyBorder="1" applyAlignment="1">
      <alignment horizontal="left" vertical="center" wrapText="1"/>
    </xf>
    <xf numFmtId="0" fontId="7" fillId="0" borderId="102" xfId="64" applyFont="1" applyBorder="1" applyAlignment="1">
      <alignment horizontal="left" vertical="center"/>
      <protection/>
    </xf>
    <xf numFmtId="3" fontId="7" fillId="0" borderId="102" xfId="0" applyNumberFormat="1" applyFont="1" applyBorder="1" applyAlignment="1">
      <alignment horizontal="center"/>
    </xf>
    <xf numFmtId="3" fontId="7" fillId="0" borderId="102" xfId="0" applyNumberFormat="1" applyFont="1" applyBorder="1" applyAlignment="1">
      <alignment/>
    </xf>
    <xf numFmtId="3" fontId="7" fillId="0" borderId="101" xfId="0" applyNumberFormat="1" applyFont="1" applyBorder="1" applyAlignment="1">
      <alignment horizontal="center"/>
    </xf>
    <xf numFmtId="3" fontId="7" fillId="0" borderId="103" xfId="0" applyNumberFormat="1" applyFont="1" applyBorder="1" applyAlignment="1">
      <alignment/>
    </xf>
    <xf numFmtId="3" fontId="7" fillId="35" borderId="95" xfId="0" applyNumberFormat="1" applyFont="1" applyFill="1" applyBorder="1" applyAlignment="1">
      <alignment horizontal="center"/>
    </xf>
    <xf numFmtId="0" fontId="7" fillId="32" borderId="23" xfId="64" applyFont="1" applyFill="1" applyBorder="1" applyAlignment="1">
      <alignment horizontal="left" vertical="center"/>
      <protection/>
    </xf>
    <xf numFmtId="3" fontId="7" fillId="32" borderId="13" xfId="0" applyNumberFormat="1" applyFont="1" applyFill="1" applyBorder="1" applyAlignment="1">
      <alignment/>
    </xf>
    <xf numFmtId="0" fontId="6" fillId="0" borderId="43" xfId="0" applyFont="1" applyBorder="1" applyAlignment="1">
      <alignment horizontal="left" vertical="center"/>
    </xf>
    <xf numFmtId="0" fontId="7" fillId="0" borderId="44" xfId="0" applyFont="1" applyBorder="1" applyAlignment="1">
      <alignment vertical="center"/>
    </xf>
    <xf numFmtId="0" fontId="7" fillId="0" borderId="44" xfId="0" applyFont="1" applyBorder="1" applyAlignment="1">
      <alignment horizontal="left" vertical="center" wrapText="1"/>
    </xf>
    <xf numFmtId="0" fontId="7" fillId="32" borderId="44" xfId="64" applyFont="1" applyFill="1" applyBorder="1" applyAlignment="1">
      <alignment horizontal="left" vertical="center"/>
      <protection/>
    </xf>
    <xf numFmtId="3" fontId="7" fillId="0" borderId="44" xfId="0" applyNumberFormat="1" applyFont="1" applyBorder="1" applyAlignment="1">
      <alignment horizontal="center"/>
    </xf>
    <xf numFmtId="3" fontId="7" fillId="32" borderId="44" xfId="0" applyNumberFormat="1" applyFont="1" applyFill="1" applyBorder="1" applyAlignment="1">
      <alignment/>
    </xf>
    <xf numFmtId="3" fontId="7" fillId="32" borderId="44" xfId="0" applyNumberFormat="1" applyFont="1" applyFill="1" applyBorder="1" applyAlignment="1">
      <alignment horizontal="right"/>
    </xf>
    <xf numFmtId="3" fontId="7" fillId="0" borderId="44" xfId="0" applyNumberFormat="1" applyFont="1" applyBorder="1" applyAlignment="1">
      <alignment horizontal="right"/>
    </xf>
    <xf numFmtId="3" fontId="7" fillId="0" borderId="77" xfId="0" applyNumberFormat="1" applyFont="1" applyBorder="1" applyAlignment="1">
      <alignment/>
    </xf>
    <xf numFmtId="1" fontId="7" fillId="35" borderId="104" xfId="61" applyNumberFormat="1" applyFont="1" applyFill="1" applyBorder="1">
      <alignment/>
      <protection/>
    </xf>
    <xf numFmtId="3" fontId="7" fillId="35" borderId="104" xfId="0" applyNumberFormat="1" applyFont="1" applyFill="1" applyBorder="1" applyAlignment="1">
      <alignment/>
    </xf>
    <xf numFmtId="3" fontId="7" fillId="35" borderId="105" xfId="0" applyNumberFormat="1" applyFont="1" applyFill="1" applyBorder="1" applyAlignment="1">
      <alignment/>
    </xf>
    <xf numFmtId="0" fontId="6" fillId="0" borderId="106" xfId="0" applyFont="1" applyBorder="1" applyAlignment="1">
      <alignment/>
    </xf>
    <xf numFmtId="3" fontId="7" fillId="0" borderId="26" xfId="0" applyNumberFormat="1" applyFont="1" applyBorder="1" applyAlignment="1">
      <alignment/>
    </xf>
    <xf numFmtId="3" fontId="7" fillId="0" borderId="75" xfId="0" applyNumberFormat="1" applyFont="1" applyBorder="1" applyAlignment="1">
      <alignment/>
    </xf>
    <xf numFmtId="0" fontId="6" fillId="0" borderId="18" xfId="61" applyFont="1" applyBorder="1">
      <alignment/>
      <protection/>
    </xf>
    <xf numFmtId="0" fontId="7" fillId="0" borderId="19" xfId="61" applyFont="1" applyBorder="1">
      <alignment/>
      <protection/>
    </xf>
    <xf numFmtId="0" fontId="14" fillId="0" borderId="17" xfId="64" applyFont="1" applyBorder="1" applyAlignment="1">
      <alignment horizontal="left" indent="2"/>
      <protection/>
    </xf>
    <xf numFmtId="0" fontId="7" fillId="0" borderId="13" xfId="64" applyFont="1" applyBorder="1" applyAlignment="1">
      <alignment horizontal="left" vertical="center"/>
      <protection/>
    </xf>
    <xf numFmtId="0" fontId="15" fillId="0" borderId="18" xfId="64" applyFont="1" applyBorder="1" applyAlignment="1">
      <alignment horizontal="left" indent="2"/>
      <protection/>
    </xf>
    <xf numFmtId="1" fontId="7" fillId="0" borderId="17" xfId="61" applyNumberFormat="1" applyFont="1" applyBorder="1">
      <alignment/>
      <protection/>
    </xf>
    <xf numFmtId="3" fontId="7" fillId="0" borderId="17" xfId="0" applyNumberFormat="1" applyFont="1" applyBorder="1" applyAlignment="1">
      <alignment/>
    </xf>
    <xf numFmtId="0" fontId="7" fillId="0" borderId="18" xfId="61" applyFont="1" applyBorder="1">
      <alignment/>
      <protection/>
    </xf>
    <xf numFmtId="0" fontId="7" fillId="0" borderId="19" xfId="64" applyFont="1" applyBorder="1">
      <alignment/>
      <protection/>
    </xf>
    <xf numFmtId="0" fontId="6" fillId="0" borderId="18" xfId="0" applyFont="1" applyBorder="1" applyAlignment="1">
      <alignment vertical="center"/>
    </xf>
    <xf numFmtId="0" fontId="6" fillId="0" borderId="19" xfId="0" applyFont="1" applyBorder="1" applyAlignment="1">
      <alignment vertical="center"/>
    </xf>
    <xf numFmtId="0" fontId="7" fillId="0" borderId="17" xfId="0" applyFont="1" applyBorder="1" applyAlignment="1">
      <alignment horizontal="center" vertical="center"/>
    </xf>
    <xf numFmtId="3" fontId="7" fillId="0" borderId="13" xfId="64" applyNumberFormat="1" applyFont="1" applyBorder="1" applyAlignment="1">
      <alignment vertical="center"/>
      <protection/>
    </xf>
    <xf numFmtId="3" fontId="7" fillId="0" borderId="74" xfId="64" applyNumberFormat="1" applyFont="1" applyBorder="1" applyAlignment="1">
      <alignment vertical="center"/>
      <protection/>
    </xf>
    <xf numFmtId="0" fontId="7" fillId="0" borderId="0" xfId="0" applyFont="1" applyAlignment="1">
      <alignment vertical="center"/>
    </xf>
    <xf numFmtId="0" fontId="6" fillId="0" borderId="18" xfId="0" applyFont="1" applyBorder="1" applyAlignment="1">
      <alignment horizontal="left" vertical="center"/>
    </xf>
    <xf numFmtId="0" fontId="7" fillId="0" borderId="19"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left" vertical="center"/>
    </xf>
    <xf numFmtId="49" fontId="7" fillId="0" borderId="17" xfId="0" applyNumberFormat="1" applyFont="1" applyBorder="1" applyAlignment="1">
      <alignment horizontal="left" vertical="center"/>
    </xf>
    <xf numFmtId="0" fontId="7" fillId="0" borderId="19" xfId="0" applyFont="1" applyBorder="1" applyAlignment="1">
      <alignment horizontal="left"/>
    </xf>
    <xf numFmtId="0" fontId="7" fillId="0" borderId="17" xfId="0" applyFont="1" applyBorder="1" applyAlignment="1">
      <alignment horizontal="left" wrapText="1"/>
    </xf>
    <xf numFmtId="0" fontId="7" fillId="0" borderId="13" xfId="64" applyFont="1" applyBorder="1" applyAlignment="1">
      <alignment horizontal="left"/>
      <protection/>
    </xf>
    <xf numFmtId="49" fontId="7" fillId="0" borderId="19" xfId="0" applyNumberFormat="1" applyFont="1" applyBorder="1" applyAlignment="1">
      <alignment horizontal="left" vertical="center"/>
    </xf>
    <xf numFmtId="0" fontId="7" fillId="0" borderId="17" xfId="0" applyFont="1" applyBorder="1" applyAlignment="1">
      <alignment horizontal="left" vertical="center"/>
    </xf>
    <xf numFmtId="0" fontId="6" fillId="0" borderId="13" xfId="64" applyFont="1" applyBorder="1" applyAlignment="1">
      <alignment horizontal="left"/>
      <protection/>
    </xf>
    <xf numFmtId="0" fontId="7" fillId="0" borderId="17" xfId="0" applyFont="1" applyBorder="1" applyAlignment="1">
      <alignment horizontal="left"/>
    </xf>
    <xf numFmtId="0" fontId="6" fillId="0" borderId="17" xfId="0" applyFont="1" applyBorder="1" applyAlignment="1">
      <alignment horizontal="left"/>
    </xf>
    <xf numFmtId="0" fontId="7" fillId="0" borderId="17" xfId="0" applyFont="1" applyBorder="1" applyAlignment="1">
      <alignment/>
    </xf>
    <xf numFmtId="0" fontId="7" fillId="0" borderId="19" xfId="0" applyFont="1" applyBorder="1" applyAlignment="1">
      <alignment/>
    </xf>
    <xf numFmtId="0" fontId="6" fillId="0" borderId="18" xfId="64" applyFont="1" applyBorder="1">
      <alignment/>
      <protection/>
    </xf>
    <xf numFmtId="0" fontId="7" fillId="0" borderId="18" xfId="0" applyFont="1" applyBorder="1" applyAlignment="1">
      <alignment vertical="center"/>
    </xf>
    <xf numFmtId="0" fontId="7" fillId="0" borderId="17" xfId="0" applyFont="1" applyBorder="1" applyAlignment="1">
      <alignment vertical="center"/>
    </xf>
    <xf numFmtId="1" fontId="7" fillId="0" borderId="13" xfId="64" applyNumberFormat="1" applyFont="1" applyBorder="1" applyAlignment="1">
      <alignment horizontal="left"/>
      <protection/>
    </xf>
    <xf numFmtId="0" fontId="15" fillId="0" borderId="107" xfId="64" applyFont="1" applyBorder="1" applyAlignment="1">
      <alignment horizontal="left" indent="2"/>
      <protection/>
    </xf>
    <xf numFmtId="0" fontId="7" fillId="0" borderId="108" xfId="61" applyFont="1" applyBorder="1">
      <alignment/>
      <protection/>
    </xf>
    <xf numFmtId="1" fontId="7" fillId="0" borderId="106" xfId="61" applyNumberFormat="1" applyFont="1" applyBorder="1">
      <alignment/>
      <protection/>
    </xf>
    <xf numFmtId="0" fontId="7" fillId="0" borderId="13" xfId="0" applyFont="1" applyBorder="1" applyAlignment="1">
      <alignment horizontal="left" vertical="center"/>
    </xf>
    <xf numFmtId="0" fontId="7" fillId="0" borderId="17" xfId="0" applyFont="1" applyBorder="1" applyAlignment="1">
      <alignment vertical="center" wrapText="1"/>
    </xf>
    <xf numFmtId="1" fontId="7" fillId="0" borderId="13" xfId="61" applyNumberFormat="1" applyFont="1" applyBorder="1" applyAlignment="1">
      <alignment horizontal="left"/>
      <protection/>
    </xf>
    <xf numFmtId="1" fontId="7" fillId="0" borderId="17" xfId="61" applyNumberFormat="1" applyFont="1" applyBorder="1" applyAlignment="1">
      <alignment horizontal="left" indent="2"/>
      <protection/>
    </xf>
    <xf numFmtId="1" fontId="6" fillId="0" borderId="13" xfId="61" applyNumberFormat="1" applyFont="1" applyBorder="1" applyAlignment="1">
      <alignment horizontal="left"/>
      <protection/>
    </xf>
    <xf numFmtId="3" fontId="7" fillId="0" borderId="13" xfId="0" applyNumberFormat="1" applyFont="1" applyBorder="1" applyAlignment="1">
      <alignment horizontal="right"/>
    </xf>
    <xf numFmtId="3" fontId="7" fillId="0" borderId="74" xfId="0" applyNumberFormat="1" applyFont="1" applyBorder="1" applyAlignment="1">
      <alignment horizontal="right"/>
    </xf>
    <xf numFmtId="0" fontId="7" fillId="0" borderId="0" xfId="0" applyFont="1" applyAlignment="1">
      <alignment horizontal="left"/>
    </xf>
    <xf numFmtId="0" fontId="7" fillId="36" borderId="0" xfId="0" applyFont="1" applyFill="1" applyAlignment="1">
      <alignment horizontal="left"/>
    </xf>
    <xf numFmtId="0" fontId="7" fillId="37" borderId="0" xfId="0" applyFont="1" applyFill="1" applyAlignment="1">
      <alignment horizontal="left"/>
    </xf>
    <xf numFmtId="0" fontId="7" fillId="36" borderId="0" xfId="0" applyFont="1" applyFill="1" applyAlignment="1">
      <alignment/>
    </xf>
    <xf numFmtId="0" fontId="7" fillId="37" borderId="0" xfId="0" applyFont="1" applyFill="1" applyAlignment="1">
      <alignment/>
    </xf>
    <xf numFmtId="0" fontId="7" fillId="32" borderId="0" xfId="0" applyFont="1" applyFill="1" applyAlignment="1">
      <alignment/>
    </xf>
    <xf numFmtId="0" fontId="7" fillId="0" borderId="18" xfId="64" applyFont="1" applyBorder="1" applyAlignment="1">
      <alignment horizontal="left" vertical="center"/>
      <protection/>
    </xf>
    <xf numFmtId="0" fontId="7" fillId="0" borderId="19" xfId="64" applyFont="1" applyBorder="1" applyAlignment="1">
      <alignment vertical="center"/>
      <protection/>
    </xf>
    <xf numFmtId="0" fontId="7" fillId="0" borderId="17" xfId="64" applyFont="1" applyBorder="1" applyAlignment="1">
      <alignment horizontal="left" vertical="center"/>
      <protection/>
    </xf>
    <xf numFmtId="3" fontId="7" fillId="0" borderId="13" xfId="64" applyNumberFormat="1" applyFont="1" applyBorder="1" applyAlignment="1">
      <alignment horizontal="right"/>
      <protection/>
    </xf>
    <xf numFmtId="3" fontId="7" fillId="0" borderId="74" xfId="64" applyNumberFormat="1" applyFont="1" applyBorder="1" applyAlignment="1">
      <alignment horizontal="right"/>
      <protection/>
    </xf>
    <xf numFmtId="0" fontId="6" fillId="0" borderId="12" xfId="64" applyFont="1" applyBorder="1">
      <alignment/>
      <protection/>
    </xf>
    <xf numFmtId="0" fontId="6" fillId="0" borderId="13" xfId="61" applyFont="1" applyBorder="1">
      <alignment/>
      <protection/>
    </xf>
    <xf numFmtId="1" fontId="6" fillId="0" borderId="13" xfId="61" applyNumberFormat="1" applyFont="1" applyBorder="1">
      <alignment/>
      <protection/>
    </xf>
    <xf numFmtId="1" fontId="6" fillId="0" borderId="12" xfId="61" applyNumberFormat="1" applyFont="1" applyBorder="1">
      <alignment/>
      <protection/>
    </xf>
    <xf numFmtId="0" fontId="6" fillId="0" borderId="13" xfId="0" applyFont="1" applyBorder="1" applyAlignment="1">
      <alignment/>
    </xf>
    <xf numFmtId="0" fontId="15" fillId="0" borderId="12" xfId="64" applyFont="1" applyBorder="1" applyAlignment="1">
      <alignment horizontal="left" indent="2"/>
      <protection/>
    </xf>
    <xf numFmtId="0" fontId="7" fillId="0" borderId="13" xfId="61" applyFont="1" applyBorder="1">
      <alignment/>
      <protection/>
    </xf>
    <xf numFmtId="1" fontId="7" fillId="0" borderId="13" xfId="61" applyNumberFormat="1" applyFont="1" applyBorder="1">
      <alignment/>
      <protection/>
    </xf>
    <xf numFmtId="0" fontId="6" fillId="0" borderId="17" xfId="0" applyFont="1" applyBorder="1" applyAlignment="1">
      <alignment horizontal="left" vertical="center"/>
    </xf>
    <xf numFmtId="0" fontId="7" fillId="0" borderId="19" xfId="64" applyFont="1" applyBorder="1" applyAlignment="1">
      <alignment horizontal="left" vertical="center"/>
      <protection/>
    </xf>
    <xf numFmtId="3" fontId="7" fillId="0" borderId="17" xfId="64" applyNumberFormat="1" applyFont="1" applyBorder="1" applyAlignment="1">
      <alignment horizontal="right" vertical="center"/>
      <protection/>
    </xf>
    <xf numFmtId="0" fontId="7" fillId="33" borderId="13" xfId="0" applyFont="1" applyFill="1" applyBorder="1" applyAlignment="1">
      <alignment horizontal="left"/>
    </xf>
    <xf numFmtId="0" fontId="7" fillId="0" borderId="108" xfId="0" applyFont="1" applyBorder="1" applyAlignment="1">
      <alignment horizontal="left"/>
    </xf>
    <xf numFmtId="0" fontId="7" fillId="0" borderId="106" xfId="0" applyFont="1" applyBorder="1" applyAlignment="1">
      <alignment/>
    </xf>
    <xf numFmtId="0" fontId="7" fillId="0" borderId="17" xfId="64" applyFont="1" applyBorder="1" applyAlignment="1">
      <alignment horizontal="left" indent="6"/>
      <protection/>
    </xf>
    <xf numFmtId="0" fontId="6" fillId="0" borderId="19" xfId="64" applyFont="1" applyBorder="1" applyAlignment="1">
      <alignment horizontal="left" indent="2"/>
      <protection/>
    </xf>
    <xf numFmtId="0" fontId="6" fillId="0" borderId="17" xfId="64" applyFont="1" applyBorder="1" applyAlignment="1">
      <alignment horizontal="left" indent="2"/>
      <protection/>
    </xf>
    <xf numFmtId="0" fontId="7" fillId="0" borderId="73" xfId="64" applyFont="1" applyBorder="1">
      <alignment/>
      <protection/>
    </xf>
    <xf numFmtId="0" fontId="7" fillId="0" borderId="109" xfId="61" applyFont="1" applyBorder="1">
      <alignment/>
      <protection/>
    </xf>
    <xf numFmtId="1" fontId="7" fillId="0" borderId="110" xfId="61" applyNumberFormat="1" applyFont="1" applyBorder="1">
      <alignment/>
      <protection/>
    </xf>
    <xf numFmtId="1" fontId="7" fillId="0" borderId="54" xfId="61" applyNumberFormat="1" applyFont="1" applyBorder="1" applyAlignment="1">
      <alignment horizontal="left"/>
      <protection/>
    </xf>
    <xf numFmtId="3" fontId="7" fillId="0" borderId="54" xfId="0" applyNumberFormat="1" applyFont="1" applyBorder="1" applyAlignment="1">
      <alignment/>
    </xf>
    <xf numFmtId="3" fontId="7" fillId="0" borderId="91" xfId="0" applyNumberFormat="1" applyFont="1" applyBorder="1" applyAlignment="1">
      <alignment/>
    </xf>
    <xf numFmtId="3" fontId="7" fillId="38" borderId="95" xfId="0" applyNumberFormat="1" applyFont="1" applyFill="1" applyBorder="1" applyAlignment="1">
      <alignment/>
    </xf>
    <xf numFmtId="3" fontId="7" fillId="0" borderId="13" xfId="64" applyNumberFormat="1" applyFont="1" applyBorder="1">
      <alignment/>
      <protection/>
    </xf>
    <xf numFmtId="3" fontId="7" fillId="0" borderId="74" xfId="64" applyNumberFormat="1" applyFont="1" applyBorder="1">
      <alignment/>
      <protection/>
    </xf>
    <xf numFmtId="3" fontId="7" fillId="0" borderId="13" xfId="64" applyNumberFormat="1" applyFont="1" applyBorder="1" applyAlignment="1">
      <alignment horizontal="center" vertical="center"/>
      <protection/>
    </xf>
    <xf numFmtId="3" fontId="7" fillId="0" borderId="74" xfId="64" applyNumberFormat="1" applyFont="1" applyBorder="1" applyAlignment="1">
      <alignment horizontal="center" vertical="center"/>
      <protection/>
    </xf>
    <xf numFmtId="3" fontId="7" fillId="0" borderId="110" xfId="0" applyNumberFormat="1" applyFont="1" applyBorder="1" applyAlignment="1">
      <alignment/>
    </xf>
    <xf numFmtId="0" fontId="7" fillId="32" borderId="13" xfId="64" applyFont="1" applyFill="1" applyBorder="1" applyAlignment="1">
      <alignment horizontal="left"/>
      <protection/>
    </xf>
    <xf numFmtId="3" fontId="7" fillId="32" borderId="26" xfId="0" applyNumberFormat="1" applyFont="1" applyFill="1" applyBorder="1" applyAlignment="1">
      <alignment/>
    </xf>
    <xf numFmtId="1" fontId="7" fillId="0" borderId="92" xfId="61" applyNumberFormat="1" applyFont="1" applyBorder="1" applyAlignment="1">
      <alignment horizontal="left"/>
      <protection/>
    </xf>
    <xf numFmtId="3" fontId="7" fillId="0" borderId="111" xfId="0" applyNumberFormat="1" applyFont="1" applyBorder="1" applyAlignment="1">
      <alignment/>
    </xf>
    <xf numFmtId="3" fontId="7" fillId="0" borderId="92" xfId="0" applyNumberFormat="1" applyFont="1" applyBorder="1" applyAlignment="1">
      <alignment/>
    </xf>
    <xf numFmtId="3" fontId="7" fillId="0" borderId="112" xfId="0" applyNumberFormat="1" applyFont="1" applyBorder="1" applyAlignment="1">
      <alignment/>
    </xf>
    <xf numFmtId="1" fontId="7" fillId="0" borderId="0" xfId="61" applyNumberFormat="1" applyFont="1" applyAlignment="1">
      <alignment horizontal="left"/>
      <protection/>
    </xf>
    <xf numFmtId="0" fontId="7" fillId="0" borderId="0" xfId="62" applyFont="1">
      <alignment/>
      <protection/>
    </xf>
    <xf numFmtId="0" fontId="6" fillId="0" borderId="0" xfId="64" applyFont="1">
      <alignment/>
      <protection/>
    </xf>
    <xf numFmtId="49" fontId="7" fillId="0" borderId="0" xfId="64" applyNumberFormat="1" applyFont="1" applyAlignment="1">
      <alignment vertical="center" wrapText="1"/>
      <protection/>
    </xf>
    <xf numFmtId="0" fontId="7" fillId="0" borderId="0" xfId="60" applyFont="1">
      <alignment/>
      <protection/>
    </xf>
    <xf numFmtId="0" fontId="6" fillId="0" borderId="55" xfId="64" applyFont="1" applyBorder="1" applyAlignment="1">
      <alignment horizontal="left"/>
      <protection/>
    </xf>
    <xf numFmtId="1" fontId="7" fillId="0" borderId="0" xfId="62" applyNumberFormat="1" applyFont="1">
      <alignment/>
      <protection/>
    </xf>
    <xf numFmtId="0" fontId="6" fillId="35" borderId="113" xfId="0" applyFont="1" applyFill="1" applyBorder="1" applyAlignment="1">
      <alignment horizontal="left"/>
    </xf>
    <xf numFmtId="0" fontId="7" fillId="35" borderId="114" xfId="0" applyFont="1" applyFill="1" applyBorder="1" applyAlignment="1">
      <alignment horizontal="center"/>
    </xf>
    <xf numFmtId="0" fontId="7" fillId="35" borderId="114" xfId="0" applyFont="1" applyFill="1" applyBorder="1" applyAlignment="1">
      <alignment horizontal="center" wrapText="1"/>
    </xf>
    <xf numFmtId="49" fontId="6" fillId="35" borderId="114" xfId="60" applyNumberFormat="1" applyFont="1" applyFill="1" applyBorder="1" applyAlignment="1">
      <alignment horizontal="left"/>
      <protection/>
    </xf>
    <xf numFmtId="3" fontId="6" fillId="35" borderId="114" xfId="0" applyNumberFormat="1" applyFont="1" applyFill="1" applyBorder="1" applyAlignment="1">
      <alignment/>
    </xf>
    <xf numFmtId="3" fontId="6" fillId="35" borderId="115" xfId="0" applyNumberFormat="1" applyFont="1" applyFill="1" applyBorder="1" applyAlignment="1">
      <alignment/>
    </xf>
    <xf numFmtId="3" fontId="7" fillId="0" borderId="14" xfId="0" applyNumberFormat="1" applyFont="1" applyBorder="1" applyAlignment="1">
      <alignment horizontal="right"/>
    </xf>
    <xf numFmtId="3" fontId="6" fillId="0" borderId="22" xfId="0" applyNumberFormat="1" applyFont="1" applyBorder="1" applyAlignment="1">
      <alignment vertical="center"/>
    </xf>
    <xf numFmtId="0" fontId="7" fillId="0" borderId="23" xfId="0" applyFont="1" applyBorder="1" applyAlignment="1">
      <alignment horizontal="left" vertical="center" wrapText="1"/>
    </xf>
    <xf numFmtId="49" fontId="7" fillId="0" borderId="23" xfId="60" applyNumberFormat="1" applyFont="1" applyBorder="1" applyAlignment="1">
      <alignment horizontal="left"/>
      <protection/>
    </xf>
    <xf numFmtId="3" fontId="7" fillId="0" borderId="23" xfId="0" applyNumberFormat="1" applyFont="1" applyBorder="1" applyAlignment="1">
      <alignment horizontal="right"/>
    </xf>
    <xf numFmtId="3" fontId="7" fillId="0" borderId="25" xfId="0" applyNumberFormat="1" applyFont="1" applyBorder="1" applyAlignment="1">
      <alignment horizontal="right"/>
    </xf>
    <xf numFmtId="0" fontId="6" fillId="0" borderId="58" xfId="0" applyFont="1" applyBorder="1" applyAlignment="1">
      <alignment horizontal="left" vertical="center"/>
    </xf>
    <xf numFmtId="0" fontId="7" fillId="0" borderId="116" xfId="0" applyFont="1" applyBorder="1" applyAlignment="1">
      <alignment horizontal="left" vertical="center" wrapText="1"/>
    </xf>
    <xf numFmtId="0" fontId="7" fillId="0" borderId="59" xfId="64" applyFont="1" applyBorder="1" applyAlignment="1">
      <alignment horizontal="left" vertical="center"/>
      <protection/>
    </xf>
    <xf numFmtId="3" fontId="7" fillId="0" borderId="59" xfId="0" applyNumberFormat="1" applyFont="1" applyBorder="1" applyAlignment="1">
      <alignment/>
    </xf>
    <xf numFmtId="3" fontId="7" fillId="0" borderId="59" xfId="0" applyNumberFormat="1" applyFont="1" applyBorder="1" applyAlignment="1">
      <alignment horizontal="center"/>
    </xf>
    <xf numFmtId="3" fontId="7" fillId="0" borderId="59" xfId="0" applyNumberFormat="1" applyFont="1" applyBorder="1" applyAlignment="1">
      <alignment horizontal="right"/>
    </xf>
    <xf numFmtId="3" fontId="7" fillId="0" borderId="61" xfId="0" applyNumberFormat="1" applyFont="1" applyBorder="1" applyAlignment="1">
      <alignment horizontal="right"/>
    </xf>
    <xf numFmtId="0" fontId="7" fillId="0" borderId="116" xfId="0" applyFont="1" applyBorder="1" applyAlignment="1">
      <alignment vertical="center"/>
    </xf>
    <xf numFmtId="3" fontId="7" fillId="0" borderId="32" xfId="0" applyNumberFormat="1" applyFont="1" applyBorder="1" applyAlignment="1">
      <alignment/>
    </xf>
    <xf numFmtId="0" fontId="6" fillId="0" borderId="117" xfId="0" applyFont="1" applyBorder="1" applyAlignment="1">
      <alignment horizontal="left" vertical="center"/>
    </xf>
    <xf numFmtId="0" fontId="7" fillId="0" borderId="0" xfId="0" applyFont="1" applyAlignment="1">
      <alignment horizontal="left" vertical="center" wrapText="1"/>
    </xf>
    <xf numFmtId="0" fontId="7" fillId="0" borderId="0" xfId="64" applyFont="1" applyAlignment="1">
      <alignment horizontal="left" vertical="center"/>
      <protection/>
    </xf>
    <xf numFmtId="0" fontId="7" fillId="0" borderId="44" xfId="64" applyFont="1" applyBorder="1" applyAlignment="1">
      <alignment horizontal="left" vertical="center"/>
      <protection/>
    </xf>
    <xf numFmtId="3" fontId="7" fillId="0" borderId="44" xfId="0" applyNumberFormat="1" applyFont="1" applyBorder="1" applyAlignment="1">
      <alignment/>
    </xf>
    <xf numFmtId="3" fontId="7" fillId="0" borderId="45" xfId="0" applyNumberFormat="1" applyFont="1" applyBorder="1" applyAlignment="1">
      <alignment/>
    </xf>
    <xf numFmtId="0" fontId="6" fillId="0" borderId="118" xfId="0" applyFont="1" applyBorder="1" applyAlignment="1">
      <alignment horizontal="left" vertical="center"/>
    </xf>
    <xf numFmtId="0" fontId="7" fillId="0" borderId="119" xfId="0" applyFont="1" applyBorder="1" applyAlignment="1">
      <alignment vertical="center"/>
    </xf>
    <xf numFmtId="0" fontId="7" fillId="0" borderId="119" xfId="0" applyFont="1" applyBorder="1" applyAlignment="1">
      <alignment horizontal="left" vertical="center" wrapText="1"/>
    </xf>
    <xf numFmtId="0" fontId="7" fillId="0" borderId="119" xfId="64" applyFont="1" applyBorder="1" applyAlignment="1">
      <alignment horizontal="left" vertical="center"/>
      <protection/>
    </xf>
    <xf numFmtId="3" fontId="7" fillId="0" borderId="119" xfId="0" applyNumberFormat="1" applyFont="1" applyBorder="1" applyAlignment="1">
      <alignment horizontal="center"/>
    </xf>
    <xf numFmtId="3" fontId="7" fillId="0" borderId="119" xfId="0" applyNumberFormat="1" applyFont="1" applyBorder="1" applyAlignment="1">
      <alignment/>
    </xf>
    <xf numFmtId="3" fontId="7" fillId="0" borderId="120" xfId="0" applyNumberFormat="1" applyFont="1" applyBorder="1" applyAlignment="1">
      <alignment/>
    </xf>
    <xf numFmtId="3" fontId="7" fillId="35" borderId="114" xfId="0" applyNumberFormat="1" applyFont="1" applyFill="1" applyBorder="1" applyAlignment="1">
      <alignment/>
    </xf>
    <xf numFmtId="3" fontId="7" fillId="35" borderId="121" xfId="0" applyNumberFormat="1" applyFont="1" applyFill="1" applyBorder="1" applyAlignment="1">
      <alignment/>
    </xf>
    <xf numFmtId="3" fontId="7" fillId="35" borderId="122" xfId="0" applyNumberFormat="1" applyFont="1" applyFill="1" applyBorder="1" applyAlignment="1">
      <alignment/>
    </xf>
    <xf numFmtId="3" fontId="7" fillId="0" borderId="14" xfId="0" applyNumberFormat="1" applyFont="1" applyBorder="1" applyAlignment="1">
      <alignment/>
    </xf>
    <xf numFmtId="3" fontId="7" fillId="0" borderId="25" xfId="0" applyNumberFormat="1" applyFont="1" applyBorder="1" applyAlignment="1">
      <alignment/>
    </xf>
    <xf numFmtId="3" fontId="7" fillId="0" borderId="30" xfId="0" applyNumberFormat="1" applyFont="1" applyBorder="1" applyAlignment="1">
      <alignment horizontal="center"/>
    </xf>
    <xf numFmtId="3" fontId="7" fillId="0" borderId="97" xfId="0" applyNumberFormat="1" applyFont="1" applyBorder="1" applyAlignment="1">
      <alignment horizontal="center"/>
    </xf>
    <xf numFmtId="3" fontId="7" fillId="0" borderId="31" xfId="0" applyNumberFormat="1" applyFont="1" applyBorder="1" applyAlignment="1">
      <alignment/>
    </xf>
    <xf numFmtId="0" fontId="7" fillId="32" borderId="10" xfId="64" applyFont="1" applyFill="1" applyBorder="1" applyAlignment="1">
      <alignment horizontal="left" vertical="center"/>
      <protection/>
    </xf>
    <xf numFmtId="3" fontId="7" fillId="32" borderId="10" xfId="0" applyNumberFormat="1" applyFont="1" applyFill="1" applyBorder="1" applyAlignment="1">
      <alignment/>
    </xf>
    <xf numFmtId="3" fontId="7" fillId="32" borderId="10" xfId="0" applyNumberFormat="1" applyFont="1" applyFill="1" applyBorder="1" applyAlignment="1">
      <alignment horizontal="center"/>
    </xf>
    <xf numFmtId="3" fontId="7" fillId="32" borderId="59" xfId="0" applyNumberFormat="1" applyFont="1" applyFill="1" applyBorder="1" applyAlignment="1">
      <alignment horizontal="right"/>
    </xf>
    <xf numFmtId="3" fontId="7" fillId="0" borderId="10" xfId="0" applyNumberFormat="1" applyFont="1" applyBorder="1" applyAlignment="1">
      <alignment horizontal="right"/>
    </xf>
    <xf numFmtId="3" fontId="7" fillId="0" borderId="32" xfId="0" applyNumberFormat="1" applyFont="1" applyBorder="1" applyAlignment="1">
      <alignment horizontal="right"/>
    </xf>
    <xf numFmtId="0" fontId="6" fillId="0" borderId="123" xfId="0" applyFont="1" applyBorder="1" applyAlignment="1">
      <alignment horizontal="left" vertical="center"/>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11" xfId="64" applyFont="1" applyBorder="1" applyAlignment="1">
      <alignment horizontal="left" vertical="center"/>
      <protection/>
    </xf>
    <xf numFmtId="3" fontId="7" fillId="0" borderId="11" xfId="0" applyNumberFormat="1" applyFont="1" applyBorder="1" applyAlignment="1">
      <alignment/>
    </xf>
    <xf numFmtId="1" fontId="7" fillId="35" borderId="66" xfId="61" applyNumberFormat="1" applyFont="1" applyFill="1" applyBorder="1">
      <alignment/>
      <protection/>
    </xf>
    <xf numFmtId="3" fontId="6" fillId="35" borderId="66" xfId="0" applyNumberFormat="1" applyFont="1" applyFill="1" applyBorder="1" applyAlignment="1">
      <alignment/>
    </xf>
    <xf numFmtId="3" fontId="6" fillId="35" borderId="67" xfId="0" applyNumberFormat="1" applyFont="1" applyFill="1" applyBorder="1" applyAlignment="1">
      <alignment/>
    </xf>
    <xf numFmtId="0" fontId="6" fillId="0" borderId="19" xfId="0" applyFont="1" applyBorder="1" applyAlignment="1">
      <alignment horizontal="left"/>
    </xf>
    <xf numFmtId="3" fontId="7" fillId="0" borderId="13" xfId="64" applyNumberFormat="1" applyFont="1" applyBorder="1" applyAlignment="1">
      <alignment horizontal="right" vertical="center"/>
      <protection/>
    </xf>
    <xf numFmtId="3" fontId="7" fillId="0" borderId="14" xfId="64" applyNumberFormat="1" applyFont="1" applyBorder="1" applyAlignment="1">
      <alignment vertical="center"/>
      <protection/>
    </xf>
    <xf numFmtId="3" fontId="7" fillId="0" borderId="13" xfId="64" applyNumberFormat="1" applyFont="1" applyBorder="1" applyAlignment="1">
      <alignment horizontal="left" vertical="center"/>
      <protection/>
    </xf>
    <xf numFmtId="3" fontId="7" fillId="0" borderId="17" xfId="64" applyNumberFormat="1" applyFont="1" applyBorder="1" applyAlignment="1">
      <alignment horizontal="left" vertical="center"/>
      <protection/>
    </xf>
    <xf numFmtId="3" fontId="7" fillId="0" borderId="14" xfId="64" applyNumberFormat="1" applyFont="1" applyBorder="1" applyAlignment="1">
      <alignment horizontal="center" vertical="center"/>
      <protection/>
    </xf>
    <xf numFmtId="0" fontId="7" fillId="0" borderId="19" xfId="0" applyFont="1" applyBorder="1" applyAlignment="1">
      <alignment horizontal="center" vertical="center"/>
    </xf>
    <xf numFmtId="1" fontId="7" fillId="0" borderId="17" xfId="61" applyNumberFormat="1" applyFont="1" applyBorder="1" applyAlignment="1">
      <alignment horizontal="left" vertical="center" wrapText="1"/>
      <protection/>
    </xf>
    <xf numFmtId="3" fontId="7" fillId="0" borderId="13" xfId="64" applyNumberFormat="1" applyFont="1" applyBorder="1" applyAlignment="1">
      <alignment/>
      <protection/>
    </xf>
    <xf numFmtId="3" fontId="7" fillId="0" borderId="74" xfId="64" applyNumberFormat="1" applyFont="1" applyBorder="1" applyAlignment="1">
      <alignment/>
      <protection/>
    </xf>
    <xf numFmtId="0" fontId="7" fillId="0" borderId="13" xfId="0" applyFont="1" applyBorder="1" applyAlignment="1">
      <alignment horizontal="left"/>
    </xf>
    <xf numFmtId="0" fontId="7" fillId="0" borderId="18" xfId="0" applyFont="1" applyBorder="1" applyAlignment="1">
      <alignment horizontal="left" vertical="center"/>
    </xf>
    <xf numFmtId="0" fontId="6" fillId="0" borderId="13" xfId="64" applyFont="1" applyBorder="1" applyAlignment="1">
      <alignment horizontal="left" indent="2"/>
      <protection/>
    </xf>
    <xf numFmtId="0" fontId="7" fillId="0" borderId="53" xfId="64" applyFont="1" applyBorder="1">
      <alignment/>
      <protection/>
    </xf>
    <xf numFmtId="0" fontId="7" fillId="0" borderId="54" xfId="61" applyFont="1" applyBorder="1">
      <alignment/>
      <protection/>
    </xf>
    <xf numFmtId="1" fontId="7" fillId="0" borderId="54" xfId="61" applyNumberFormat="1" applyFont="1" applyBorder="1">
      <alignment/>
      <protection/>
    </xf>
    <xf numFmtId="1" fontId="7" fillId="35" borderId="13" xfId="61" applyNumberFormat="1" applyFont="1" applyFill="1" applyBorder="1">
      <alignment/>
      <protection/>
    </xf>
    <xf numFmtId="3" fontId="7" fillId="35" borderId="26" xfId="0" applyNumberFormat="1" applyFont="1" applyFill="1" applyBorder="1" applyAlignment="1">
      <alignment/>
    </xf>
    <xf numFmtId="3" fontId="7" fillId="35" borderId="106" xfId="0" applyNumberFormat="1" applyFont="1" applyFill="1" applyBorder="1" applyAlignment="1">
      <alignment/>
    </xf>
    <xf numFmtId="3" fontId="7" fillId="35" borderId="75" xfId="0" applyNumberFormat="1" applyFont="1" applyFill="1" applyBorder="1" applyAlignment="1">
      <alignment/>
    </xf>
    <xf numFmtId="3" fontId="7" fillId="0" borderId="13" xfId="0" applyNumberFormat="1" applyFont="1" applyBorder="1" applyAlignment="1">
      <alignment horizontal="left"/>
    </xf>
    <xf numFmtId="3" fontId="7" fillId="0" borderId="17" xfId="0" applyNumberFormat="1" applyFont="1" applyBorder="1" applyAlignment="1">
      <alignment horizontal="left"/>
    </xf>
    <xf numFmtId="3" fontId="7" fillId="0" borderId="74" xfId="0" applyNumberFormat="1" applyFont="1" applyBorder="1" applyAlignment="1">
      <alignment horizontal="left"/>
    </xf>
    <xf numFmtId="3" fontId="6" fillId="35" borderId="96" xfId="0" applyNumberFormat="1" applyFont="1" applyFill="1" applyBorder="1" applyAlignment="1">
      <alignment/>
    </xf>
    <xf numFmtId="0" fontId="7" fillId="32" borderId="13" xfId="0" applyFont="1" applyFill="1" applyBorder="1" applyAlignment="1">
      <alignment horizontal="left"/>
    </xf>
    <xf numFmtId="3" fontId="7" fillId="32" borderId="13" xfId="64" applyNumberFormat="1" applyFont="1" applyFill="1" applyBorder="1" applyAlignment="1">
      <alignment horizontal="right"/>
      <protection/>
    </xf>
    <xf numFmtId="3" fontId="7" fillId="32" borderId="13" xfId="64" applyNumberFormat="1" applyFont="1" applyFill="1" applyBorder="1" applyAlignment="1">
      <alignment/>
      <protection/>
    </xf>
    <xf numFmtId="3" fontId="7" fillId="32" borderId="17" xfId="64" applyNumberFormat="1" applyFont="1" applyFill="1" applyBorder="1" applyAlignment="1">
      <alignment horizontal="right"/>
      <protection/>
    </xf>
    <xf numFmtId="0" fontId="6" fillId="0" borderId="10" xfId="57" applyFont="1" applyBorder="1" applyAlignment="1">
      <alignment horizontal="center" vertical="center" wrapText="1"/>
      <protection/>
    </xf>
    <xf numFmtId="0" fontId="6" fillId="0" borderId="11" xfId="57" applyFont="1" applyBorder="1" applyAlignment="1">
      <alignment horizontal="center" vertical="center"/>
      <protection/>
    </xf>
    <xf numFmtId="1" fontId="6" fillId="0" borderId="11" xfId="60" applyNumberFormat="1" applyFont="1" applyBorder="1" applyAlignment="1">
      <alignment horizontal="center" vertical="center" wrapText="1"/>
      <protection/>
    </xf>
    <xf numFmtId="3" fontId="6" fillId="0" borderId="11" xfId="57" applyNumberFormat="1" applyFont="1" applyBorder="1" applyAlignment="1">
      <alignment horizontal="center" vertical="center"/>
      <protection/>
    </xf>
    <xf numFmtId="3" fontId="6" fillId="0" borderId="11" xfId="60" applyNumberFormat="1" applyFont="1" applyBorder="1" applyAlignment="1">
      <alignment horizontal="center" vertical="center" wrapText="1"/>
      <protection/>
    </xf>
    <xf numFmtId="3" fontId="6" fillId="0" borderId="124" xfId="60" applyNumberFormat="1" applyFont="1" applyBorder="1" applyAlignment="1">
      <alignment horizontal="center" vertical="center" wrapText="1"/>
      <protection/>
    </xf>
    <xf numFmtId="0" fontId="6" fillId="0" borderId="11" xfId="0" applyFont="1" applyBorder="1" applyAlignment="1">
      <alignment horizontal="center" vertical="center"/>
    </xf>
    <xf numFmtId="1" fontId="6" fillId="0" borderId="124" xfId="60" applyNumberFormat="1" applyFont="1" applyBorder="1" applyAlignment="1">
      <alignment horizontal="center" vertical="center" wrapText="1"/>
      <protection/>
    </xf>
    <xf numFmtId="0" fontId="6" fillId="0" borderId="0" xfId="64" applyFont="1" applyFill="1" applyAlignment="1">
      <alignment vertical="center"/>
      <protection/>
    </xf>
    <xf numFmtId="0" fontId="6" fillId="0" borderId="0" xfId="64" applyFont="1" applyFill="1" applyBorder="1" applyAlignment="1">
      <alignment vertical="center"/>
      <protection/>
    </xf>
    <xf numFmtId="0" fontId="7" fillId="0" borderId="0" xfId="64" applyFont="1" applyAlignment="1">
      <alignment horizontal="center" vertical="center"/>
      <protection/>
    </xf>
    <xf numFmtId="0" fontId="6" fillId="0" borderId="55" xfId="64" applyFont="1" applyFill="1" applyBorder="1" applyAlignment="1">
      <alignment horizontal="left"/>
      <protection/>
    </xf>
    <xf numFmtId="3" fontId="16" fillId="32" borderId="13" xfId="64" applyNumberFormat="1" applyFont="1" applyFill="1" applyBorder="1" applyAlignment="1">
      <alignment horizontal="right"/>
      <protection/>
    </xf>
    <xf numFmtId="3" fontId="7" fillId="0" borderId="14" xfId="64" applyNumberFormat="1" applyFont="1" applyFill="1" applyBorder="1" applyAlignment="1">
      <alignment vertical="center"/>
      <protection/>
    </xf>
    <xf numFmtId="0" fontId="6" fillId="32" borderId="30" xfId="64" applyFont="1" applyFill="1" applyBorder="1" applyAlignment="1">
      <alignment horizontal="left" vertical="center"/>
      <protection/>
    </xf>
    <xf numFmtId="0" fontId="7" fillId="32" borderId="13" xfId="64" applyFont="1" applyFill="1" applyBorder="1" applyAlignment="1">
      <alignment horizontal="left" vertical="center"/>
      <protection/>
    </xf>
    <xf numFmtId="0" fontId="7" fillId="32" borderId="26" xfId="64" applyFont="1" applyFill="1" applyBorder="1" applyAlignment="1">
      <alignment horizontal="left" vertical="center"/>
      <protection/>
    </xf>
    <xf numFmtId="4" fontId="6" fillId="0" borderId="13" xfId="64" applyNumberFormat="1" applyFont="1" applyFill="1" applyBorder="1" applyAlignment="1">
      <alignment horizontal="right" vertical="center"/>
      <protection/>
    </xf>
    <xf numFmtId="4" fontId="7" fillId="0" borderId="13" xfId="64" applyNumberFormat="1" applyFont="1" applyFill="1" applyBorder="1" applyAlignment="1">
      <alignment horizontal="right" vertical="center"/>
      <protection/>
    </xf>
    <xf numFmtId="4" fontId="6" fillId="0" borderId="26" xfId="64" applyNumberFormat="1" applyFont="1" applyFill="1" applyBorder="1" applyAlignment="1">
      <alignment vertical="center"/>
      <protection/>
    </xf>
    <xf numFmtId="4" fontId="7" fillId="0" borderId="26" xfId="64" applyNumberFormat="1" applyFont="1" applyFill="1" applyBorder="1" applyAlignment="1">
      <alignment vertical="center"/>
      <protection/>
    </xf>
    <xf numFmtId="4" fontId="7" fillId="32" borderId="13" xfId="64" applyNumberFormat="1" applyFont="1" applyFill="1" applyBorder="1" applyAlignment="1">
      <alignment horizontal="right" vertical="center"/>
      <protection/>
    </xf>
    <xf numFmtId="4" fontId="7" fillId="0" borderId="13" xfId="64" applyNumberFormat="1" applyFont="1" applyFill="1" applyBorder="1" applyAlignment="1">
      <alignment vertical="center"/>
      <protection/>
    </xf>
    <xf numFmtId="4" fontId="7" fillId="32" borderId="13" xfId="64" applyNumberFormat="1" applyFont="1" applyFill="1" applyBorder="1" applyAlignment="1">
      <alignment vertical="center"/>
      <protection/>
    </xf>
    <xf numFmtId="4" fontId="6" fillId="35" borderId="66" xfId="64" applyNumberFormat="1" applyFont="1" applyFill="1" applyBorder="1" applyAlignment="1">
      <alignment vertical="center"/>
      <protection/>
    </xf>
    <xf numFmtId="0" fontId="7" fillId="32" borderId="13" xfId="0" applyFont="1" applyFill="1" applyBorder="1" applyAlignment="1">
      <alignment horizontal="left" vertical="center"/>
    </xf>
    <xf numFmtId="0" fontId="7" fillId="32" borderId="13" xfId="57" applyFont="1" applyFill="1" applyBorder="1" applyAlignment="1">
      <alignment horizontal="left" vertical="center"/>
      <protection/>
    </xf>
    <xf numFmtId="1" fontId="6" fillId="32" borderId="13" xfId="63" applyNumberFormat="1" applyFont="1" applyFill="1" applyBorder="1" applyAlignment="1">
      <alignment vertical="center"/>
      <protection/>
    </xf>
    <xf numFmtId="4" fontId="6" fillId="0" borderId="68" xfId="64" applyNumberFormat="1" applyFont="1" applyFill="1" applyBorder="1" applyAlignment="1" quotePrefix="1">
      <alignment horizontal="center" vertical="center" wrapText="1"/>
      <protection/>
    </xf>
    <xf numFmtId="4" fontId="8" fillId="0" borderId="68" xfId="0" applyNumberFormat="1"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6" xfId="0" applyFont="1" applyFill="1" applyBorder="1" applyAlignment="1">
      <alignment wrapText="1"/>
    </xf>
    <xf numFmtId="0" fontId="7" fillId="0" borderId="17" xfId="0" applyFont="1" applyFill="1" applyBorder="1" applyAlignment="1">
      <alignment wrapText="1"/>
    </xf>
    <xf numFmtId="49" fontId="7" fillId="0" borderId="125" xfId="0" applyNumberFormat="1" applyFont="1" applyFill="1" applyBorder="1" applyAlignment="1">
      <alignment horizontal="left" vertical="justify" wrapText="1"/>
    </xf>
    <xf numFmtId="49" fontId="7" fillId="0" borderId="126" xfId="0" applyNumberFormat="1" applyFont="1" applyFill="1" applyBorder="1" applyAlignment="1">
      <alignment horizontal="left" vertical="justify" wrapText="1"/>
    </xf>
    <xf numFmtId="49" fontId="7" fillId="0" borderId="127" xfId="0" applyNumberFormat="1" applyFont="1" applyFill="1" applyBorder="1" applyAlignment="1">
      <alignment horizontal="left" vertical="justify" wrapText="1"/>
    </xf>
    <xf numFmtId="0" fontId="7" fillId="0" borderId="128" xfId="0" applyFont="1" applyBorder="1" applyAlignment="1">
      <alignment horizontal="left" vertical="justify" wrapText="1"/>
    </xf>
    <xf numFmtId="49" fontId="7" fillId="0" borderId="51" xfId="0" applyNumberFormat="1" applyFont="1" applyFill="1" applyBorder="1" applyAlignment="1">
      <alignment horizontal="left" vertical="center" wrapText="1"/>
    </xf>
    <xf numFmtId="0" fontId="7" fillId="0" borderId="51" xfId="0" applyFont="1" applyBorder="1" applyAlignment="1">
      <alignment horizontal="left" vertical="center" wrapText="1"/>
    </xf>
    <xf numFmtId="49" fontId="7" fillId="0" borderId="38" xfId="0" applyNumberFormat="1" applyFont="1" applyFill="1" applyBorder="1" applyAlignment="1">
      <alignment horizontal="left" vertical="center" wrapText="1"/>
    </xf>
    <xf numFmtId="0" fontId="7" fillId="0" borderId="97" xfId="0" applyFont="1" applyBorder="1" applyAlignment="1">
      <alignment horizontal="left" vertical="center" wrapText="1"/>
    </xf>
    <xf numFmtId="0" fontId="7" fillId="32" borderId="37" xfId="0" applyFont="1" applyFill="1" applyBorder="1" applyAlignment="1">
      <alignment horizontal="left" vertical="center" wrapText="1"/>
    </xf>
    <xf numFmtId="0" fontId="7" fillId="32" borderId="106" xfId="0" applyFont="1" applyFill="1" applyBorder="1" applyAlignment="1">
      <alignment vertical="center" wrapText="1"/>
    </xf>
    <xf numFmtId="49" fontId="7" fillId="32" borderId="38" xfId="0" applyNumberFormat="1" applyFont="1" applyFill="1" applyBorder="1" applyAlignment="1">
      <alignment horizontal="left" vertical="justify" wrapText="1"/>
    </xf>
    <xf numFmtId="0" fontId="7" fillId="32" borderId="97" xfId="0" applyFont="1" applyFill="1" applyBorder="1" applyAlignment="1">
      <alignment horizontal="left" vertical="justify" wrapText="1"/>
    </xf>
    <xf numFmtId="49" fontId="7" fillId="32" borderId="129" xfId="0" applyNumberFormat="1" applyFont="1" applyFill="1" applyBorder="1" applyAlignment="1">
      <alignment horizontal="left" vertical="justify" wrapText="1"/>
    </xf>
    <xf numFmtId="0" fontId="7" fillId="32" borderId="130" xfId="0" applyFont="1" applyFill="1" applyBorder="1" applyAlignment="1">
      <alignment horizontal="left" vertical="justify" wrapText="1"/>
    </xf>
    <xf numFmtId="49" fontId="7" fillId="32" borderId="38" xfId="0" applyNumberFormat="1" applyFont="1" applyFill="1" applyBorder="1" applyAlignment="1">
      <alignment horizontal="left" vertical="center" wrapText="1"/>
    </xf>
    <xf numFmtId="0" fontId="7" fillId="32" borderId="97" xfId="0" applyFont="1" applyFill="1" applyBorder="1" applyAlignment="1">
      <alignment horizontal="left" vertical="center" wrapText="1"/>
    </xf>
    <xf numFmtId="0" fontId="7" fillId="32" borderId="19" xfId="0" applyFont="1" applyFill="1" applyBorder="1" applyAlignment="1">
      <alignment horizontal="left" vertical="center" wrapText="1"/>
    </xf>
    <xf numFmtId="0" fontId="7" fillId="32" borderId="17" xfId="0"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49" fontId="6" fillId="32" borderId="15" xfId="0" applyNumberFormat="1" applyFont="1" applyFill="1" applyBorder="1" applyAlignment="1">
      <alignment horizontal="left" vertical="center" wrapText="1"/>
    </xf>
    <xf numFmtId="0" fontId="7" fillId="32" borderId="10" xfId="0" applyFont="1" applyFill="1" applyBorder="1" applyAlignment="1">
      <alignment vertical="center" wrapText="1"/>
    </xf>
    <xf numFmtId="49" fontId="7" fillId="0" borderId="13" xfId="0" applyNumberFormat="1" applyFont="1" applyFill="1" applyBorder="1" applyAlignment="1">
      <alignment horizontal="left" vertical="center" wrapText="1"/>
    </xf>
    <xf numFmtId="0" fontId="7" fillId="32"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Border="1" applyAlignment="1">
      <alignment horizontal="left" vertical="center" wrapText="1"/>
    </xf>
    <xf numFmtId="0" fontId="7" fillId="32" borderId="16" xfId="0" applyFont="1" applyFill="1" applyBorder="1" applyAlignment="1">
      <alignment horizontal="left" vertical="center" wrapText="1"/>
    </xf>
    <xf numFmtId="0" fontId="6" fillId="0" borderId="18" xfId="0" applyFont="1" applyFill="1" applyBorder="1" applyAlignment="1">
      <alignment vertical="center" wrapText="1"/>
    </xf>
    <xf numFmtId="0" fontId="7" fillId="32" borderId="19" xfId="0" applyFont="1" applyFill="1" applyBorder="1" applyAlignment="1">
      <alignment vertical="center" wrapText="1"/>
    </xf>
    <xf numFmtId="0" fontId="7" fillId="32" borderId="17" xfId="0" applyFont="1" applyFill="1" applyBorder="1" applyAlignment="1">
      <alignment vertical="center" wrapText="1"/>
    </xf>
    <xf numFmtId="0" fontId="13" fillId="0" borderId="13" xfId="0" applyFont="1" applyFill="1" applyBorder="1" applyAlignment="1">
      <alignment wrapText="1"/>
    </xf>
    <xf numFmtId="0" fontId="13" fillId="0" borderId="17" xfId="0" applyFont="1" applyFill="1" applyBorder="1" applyAlignment="1">
      <alignment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49" fontId="6" fillId="0" borderId="12" xfId="0" applyNumberFormat="1" applyFont="1" applyFill="1" applyBorder="1" applyAlignment="1">
      <alignment horizontal="left" vertical="center" wrapText="1"/>
    </xf>
    <xf numFmtId="49" fontId="6" fillId="0" borderId="131" xfId="0" applyNumberFormat="1" applyFont="1" applyFill="1" applyBorder="1" applyAlignment="1">
      <alignment horizontal="left" vertical="center" wrapText="1"/>
    </xf>
    <xf numFmtId="0" fontId="6" fillId="0" borderId="12" xfId="0" applyFont="1" applyFill="1" applyBorder="1" applyAlignment="1">
      <alignment vertical="center" wrapText="1"/>
    </xf>
    <xf numFmtId="0" fontId="6" fillId="0" borderId="131" xfId="0" applyFont="1" applyFill="1" applyBorder="1" applyAlignment="1">
      <alignment vertical="center" wrapText="1"/>
    </xf>
    <xf numFmtId="3" fontId="6" fillId="0" borderId="12" xfId="0" applyNumberFormat="1" applyFont="1" applyFill="1" applyBorder="1" applyAlignment="1">
      <alignment horizontal="left" vertical="center" wrapText="1"/>
    </xf>
    <xf numFmtId="3" fontId="6" fillId="0" borderId="131" xfId="0" applyNumberFormat="1" applyFont="1" applyFill="1" applyBorder="1" applyAlignment="1">
      <alignment horizontal="left" vertical="center" wrapText="1"/>
    </xf>
    <xf numFmtId="0" fontId="7" fillId="0" borderId="13" xfId="0" applyFont="1" applyFill="1" applyBorder="1" applyAlignment="1">
      <alignment wrapText="1"/>
    </xf>
    <xf numFmtId="0" fontId="6" fillId="0" borderId="12" xfId="0" applyFont="1" applyFill="1" applyBorder="1" applyAlignment="1">
      <alignment horizontal="left" vertical="center" wrapText="1"/>
    </xf>
    <xf numFmtId="0" fontId="6" fillId="0" borderId="131" xfId="0" applyFont="1" applyFill="1" applyBorder="1" applyAlignment="1">
      <alignment horizontal="left" vertical="center" wrapText="1"/>
    </xf>
    <xf numFmtId="1" fontId="7" fillId="0" borderId="13" xfId="63" applyNumberFormat="1" applyFont="1" applyFill="1" applyBorder="1" applyAlignment="1">
      <alignment horizontal="left" vertical="center" wrapText="1"/>
      <protection/>
    </xf>
    <xf numFmtId="0" fontId="6" fillId="0" borderId="13" xfId="64" applyFont="1" applyFill="1" applyBorder="1" applyAlignment="1">
      <alignment horizontal="left" vertical="center" wrapText="1"/>
      <protection/>
    </xf>
    <xf numFmtId="1" fontId="7" fillId="0" borderId="16" xfId="63" applyNumberFormat="1" applyFont="1" applyFill="1" applyBorder="1" applyAlignment="1">
      <alignment horizontal="left" vertical="center" wrapText="1"/>
      <protection/>
    </xf>
    <xf numFmtId="1" fontId="7" fillId="0" borderId="17" xfId="63" applyNumberFormat="1" applyFont="1" applyFill="1" applyBorder="1" applyAlignment="1">
      <alignment horizontal="left" vertical="center" wrapText="1"/>
      <protection/>
    </xf>
    <xf numFmtId="1" fontId="7" fillId="0" borderId="13" xfId="63" applyNumberFormat="1" applyFont="1" applyFill="1" applyBorder="1" applyAlignment="1">
      <alignment horizontal="left" vertical="center"/>
      <protection/>
    </xf>
    <xf numFmtId="49" fontId="6" fillId="35" borderId="132" xfId="0" applyNumberFormat="1" applyFont="1" applyFill="1" applyBorder="1" applyAlignment="1">
      <alignment horizontal="left" vertical="center" wrapText="1"/>
    </xf>
    <xf numFmtId="49" fontId="6" fillId="35" borderId="133" xfId="0" applyNumberFormat="1" applyFont="1" applyFill="1" applyBorder="1" applyAlignment="1">
      <alignment horizontal="left" vertical="center" wrapText="1"/>
    </xf>
    <xf numFmtId="0" fontId="7" fillId="32" borderId="13" xfId="0" applyFont="1" applyFill="1" applyBorder="1" applyAlignment="1">
      <alignment vertical="center" wrapText="1"/>
    </xf>
    <xf numFmtId="0" fontId="7" fillId="32" borderId="16" xfId="0" applyFont="1" applyFill="1" applyBorder="1" applyAlignment="1">
      <alignment vertical="center" wrapText="1"/>
    </xf>
    <xf numFmtId="0" fontId="6" fillId="32" borderId="12" xfId="0" applyFont="1" applyFill="1" applyBorder="1" applyAlignment="1">
      <alignment vertical="center" wrapText="1"/>
    </xf>
    <xf numFmtId="0" fontId="6" fillId="32" borderId="131" xfId="0" applyFont="1" applyFill="1" applyBorder="1" applyAlignment="1">
      <alignment vertical="center" wrapText="1"/>
    </xf>
    <xf numFmtId="0" fontId="7" fillId="32" borderId="13" xfId="0" applyFont="1" applyFill="1" applyBorder="1" applyAlignment="1">
      <alignment wrapText="1"/>
    </xf>
    <xf numFmtId="0" fontId="6" fillId="32" borderId="12" xfId="0" applyFont="1" applyFill="1" applyBorder="1" applyAlignment="1">
      <alignment horizontal="left" vertical="center" wrapText="1"/>
    </xf>
    <xf numFmtId="0" fontId="6" fillId="32" borderId="131" xfId="0" applyFont="1" applyFill="1" applyBorder="1" applyAlignment="1">
      <alignment horizontal="left" vertical="center" wrapText="1"/>
    </xf>
    <xf numFmtId="0" fontId="13" fillId="32" borderId="17" xfId="0" applyFont="1" applyFill="1" applyBorder="1" applyAlignment="1">
      <alignment wrapText="1"/>
    </xf>
    <xf numFmtId="3" fontId="6" fillId="32" borderId="12" xfId="0" applyNumberFormat="1" applyFont="1" applyFill="1" applyBorder="1" applyAlignment="1">
      <alignment vertical="center" wrapText="1"/>
    </xf>
    <xf numFmtId="3" fontId="6" fillId="32" borderId="131" xfId="0" applyNumberFormat="1" applyFont="1" applyFill="1" applyBorder="1" applyAlignment="1">
      <alignment vertical="center" wrapText="1"/>
    </xf>
    <xf numFmtId="49" fontId="7" fillId="32" borderId="13" xfId="0" applyNumberFormat="1" applyFont="1" applyFill="1" applyBorder="1" applyAlignment="1">
      <alignment horizontal="left" vertical="center" wrapText="1"/>
    </xf>
    <xf numFmtId="3" fontId="6" fillId="32" borderId="12" xfId="0" applyNumberFormat="1" applyFont="1" applyFill="1" applyBorder="1" applyAlignment="1">
      <alignment horizontal="left" vertical="center" wrapText="1"/>
    </xf>
    <xf numFmtId="3" fontId="6" fillId="32" borderId="131" xfId="0" applyNumberFormat="1" applyFont="1" applyFill="1" applyBorder="1" applyAlignment="1">
      <alignment horizontal="left" vertical="center" wrapText="1"/>
    </xf>
    <xf numFmtId="1" fontId="7" fillId="32" borderId="13" xfId="63" applyNumberFormat="1" applyFont="1" applyFill="1" applyBorder="1" applyAlignment="1">
      <alignment horizontal="left" vertical="center"/>
      <protection/>
    </xf>
    <xf numFmtId="1" fontId="7" fillId="32" borderId="13" xfId="63" applyNumberFormat="1" applyFont="1" applyFill="1" applyBorder="1" applyAlignment="1">
      <alignment horizontal="left" vertical="center" wrapText="1"/>
      <protection/>
    </xf>
    <xf numFmtId="0" fontId="6" fillId="35" borderId="134" xfId="0" applyFont="1" applyFill="1" applyBorder="1" applyAlignment="1">
      <alignment horizontal="center" vertical="center" wrapText="1"/>
    </xf>
    <xf numFmtId="0" fontId="6" fillId="35" borderId="135" xfId="0" applyFont="1" applyFill="1" applyBorder="1" applyAlignment="1">
      <alignment horizontal="center" vertical="center" wrapText="1"/>
    </xf>
    <xf numFmtId="0" fontId="7" fillId="0" borderId="13" xfId="0" applyFont="1" applyFill="1" applyBorder="1" applyAlignment="1">
      <alignment vertical="center" wrapText="1"/>
    </xf>
    <xf numFmtId="0" fontId="6" fillId="34" borderId="12" xfId="0" applyFont="1" applyFill="1" applyBorder="1" applyAlignment="1">
      <alignment vertical="center" wrapText="1"/>
    </xf>
    <xf numFmtId="0" fontId="6" fillId="34" borderId="131" xfId="0" applyFont="1" applyFill="1" applyBorder="1" applyAlignment="1">
      <alignment vertical="center" wrapText="1"/>
    </xf>
    <xf numFmtId="0" fontId="7" fillId="0" borderId="13" xfId="64" applyFont="1" applyFill="1" applyBorder="1" applyAlignment="1">
      <alignment horizontal="left" vertical="center" wrapText="1"/>
      <protection/>
    </xf>
    <xf numFmtId="0" fontId="7" fillId="0" borderId="13" xfId="64" applyFont="1" applyFill="1" applyBorder="1" applyAlignment="1">
      <alignment vertical="center" wrapText="1"/>
      <protection/>
    </xf>
    <xf numFmtId="0" fontId="7" fillId="0" borderId="16" xfId="64" applyFont="1" applyFill="1" applyBorder="1" applyAlignment="1">
      <alignment vertical="center" wrapText="1"/>
      <protection/>
    </xf>
    <xf numFmtId="0" fontId="7" fillId="0" borderId="17" xfId="64" applyFont="1" applyFill="1" applyBorder="1" applyAlignment="1">
      <alignment vertical="center" wrapText="1"/>
      <protection/>
    </xf>
    <xf numFmtId="0" fontId="6" fillId="0" borderId="0" xfId="64" applyFont="1" applyFill="1" applyAlignment="1">
      <alignment horizontal="center" vertical="center"/>
      <protection/>
    </xf>
    <xf numFmtId="4" fontId="6" fillId="0" borderId="10" xfId="60" applyNumberFormat="1" applyFont="1" applyFill="1" applyBorder="1" applyAlignment="1">
      <alignment horizontal="center" vertical="center" wrapText="1"/>
      <protection/>
    </xf>
    <xf numFmtId="0" fontId="6" fillId="0" borderId="136" xfId="64" applyFont="1" applyFill="1" applyBorder="1" applyAlignment="1">
      <alignment horizontal="center" vertical="center" wrapText="1"/>
      <protection/>
    </xf>
    <xf numFmtId="0" fontId="6" fillId="0" borderId="137" xfId="64" applyFont="1" applyFill="1" applyBorder="1" applyAlignment="1">
      <alignment horizontal="center" vertical="center" wrapText="1"/>
      <protection/>
    </xf>
    <xf numFmtId="0" fontId="6" fillId="0" borderId="138" xfId="64" applyFont="1" applyFill="1" applyBorder="1" applyAlignment="1">
      <alignment horizontal="center" vertical="center" wrapText="1"/>
      <protection/>
    </xf>
    <xf numFmtId="0" fontId="6" fillId="0" borderId="117" xfId="64" applyFont="1" applyFill="1" applyBorder="1" applyAlignment="1">
      <alignment horizontal="center" vertical="center" wrapText="1"/>
      <protection/>
    </xf>
    <xf numFmtId="0" fontId="6" fillId="0" borderId="0" xfId="64" applyFont="1" applyFill="1" applyBorder="1" applyAlignment="1">
      <alignment horizontal="center" vertical="center" wrapText="1"/>
      <protection/>
    </xf>
    <xf numFmtId="0" fontId="6" fillId="0" borderId="55" xfId="64" applyFont="1" applyFill="1" applyBorder="1" applyAlignment="1">
      <alignment horizontal="center" vertical="center" wrapText="1"/>
      <protection/>
    </xf>
    <xf numFmtId="0" fontId="6" fillId="0" borderId="139" xfId="64" applyFont="1" applyFill="1" applyBorder="1" applyAlignment="1">
      <alignment horizontal="center" vertical="center" wrapText="1"/>
      <protection/>
    </xf>
    <xf numFmtId="0" fontId="6" fillId="0" borderId="68" xfId="64" applyFont="1" applyFill="1" applyBorder="1" applyAlignment="1">
      <alignment horizontal="center" vertical="center" wrapText="1"/>
      <protection/>
    </xf>
    <xf numFmtId="0" fontId="6" fillId="0" borderId="140" xfId="64" applyFont="1" applyFill="1" applyBorder="1" applyAlignment="1">
      <alignment horizontal="center" vertical="center" wrapText="1"/>
      <protection/>
    </xf>
    <xf numFmtId="3" fontId="6" fillId="0" borderId="12" xfId="0" applyNumberFormat="1" applyFont="1" applyFill="1" applyBorder="1" applyAlignment="1">
      <alignment vertical="center" wrapText="1"/>
    </xf>
    <xf numFmtId="3" fontId="6" fillId="0" borderId="131" xfId="0" applyNumberFormat="1" applyFont="1" applyFill="1" applyBorder="1" applyAlignment="1">
      <alignment vertical="center" wrapText="1"/>
    </xf>
    <xf numFmtId="49" fontId="7" fillId="0" borderId="12" xfId="0" applyNumberFormat="1" applyFont="1" applyFill="1" applyBorder="1" applyAlignment="1">
      <alignment horizontal="left" vertical="center" wrapText="1"/>
    </xf>
    <xf numFmtId="49" fontId="7" fillId="0" borderId="131" xfId="0" applyNumberFormat="1" applyFont="1" applyFill="1" applyBorder="1" applyAlignment="1">
      <alignment horizontal="left" vertical="center" wrapText="1"/>
    </xf>
    <xf numFmtId="0" fontId="6" fillId="0" borderId="12" xfId="64" applyFont="1" applyFill="1" applyBorder="1" applyAlignment="1">
      <alignment horizontal="left" vertical="center" wrapText="1"/>
      <protection/>
    </xf>
    <xf numFmtId="0" fontId="6" fillId="0" borderId="131" xfId="64" applyFont="1" applyFill="1" applyBorder="1" applyAlignment="1">
      <alignment horizontal="left" vertical="center" wrapText="1"/>
      <protection/>
    </xf>
    <xf numFmtId="0" fontId="7" fillId="32" borderId="16" xfId="0" applyFont="1" applyFill="1" applyBorder="1" applyAlignment="1">
      <alignment wrapText="1"/>
    </xf>
    <xf numFmtId="0" fontId="7" fillId="32" borderId="17" xfId="0" applyFont="1" applyFill="1" applyBorder="1" applyAlignment="1">
      <alignment wrapText="1"/>
    </xf>
    <xf numFmtId="49" fontId="7" fillId="0" borderId="0" xfId="64" applyNumberFormat="1" applyFont="1" applyFill="1" applyAlignment="1">
      <alignment horizontal="right" vertical="center"/>
      <protection/>
    </xf>
    <xf numFmtId="4" fontId="6" fillId="0" borderId="141" xfId="0" applyNumberFormat="1" applyFont="1" applyFill="1" applyBorder="1" applyAlignment="1">
      <alignment horizontal="center" vertical="center"/>
    </xf>
    <xf numFmtId="4" fontId="6" fillId="0" borderId="142" xfId="0" applyNumberFormat="1" applyFont="1" applyFill="1" applyBorder="1" applyAlignment="1">
      <alignment horizontal="center" vertical="center"/>
    </xf>
    <xf numFmtId="0" fontId="6" fillId="0" borderId="143" xfId="64" applyFont="1" applyFill="1" applyBorder="1" applyAlignment="1">
      <alignment horizontal="center" vertical="center" wrapText="1"/>
      <protection/>
    </xf>
    <xf numFmtId="0" fontId="6" fillId="0" borderId="81" xfId="64" applyFont="1" applyFill="1" applyBorder="1" applyAlignment="1">
      <alignment horizontal="center" vertical="center" wrapText="1"/>
      <protection/>
    </xf>
    <xf numFmtId="0" fontId="6" fillId="0" borderId="144" xfId="64" applyFont="1" applyFill="1" applyBorder="1" applyAlignment="1">
      <alignment horizontal="center" vertical="center" wrapText="1"/>
      <protection/>
    </xf>
    <xf numFmtId="3" fontId="6" fillId="0" borderId="141" xfId="64"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3" fontId="6" fillId="0" borderId="145" xfId="0" applyNumberFormat="1" applyFont="1" applyFill="1" applyBorder="1" applyAlignment="1">
      <alignment horizontal="center" vertical="center"/>
    </xf>
    <xf numFmtId="0" fontId="7" fillId="0" borderId="16" xfId="0" applyFont="1" applyFill="1" applyBorder="1" applyAlignment="1">
      <alignment vertical="center" wrapText="1"/>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6" fillId="0" borderId="131" xfId="0" applyNumberFormat="1" applyFont="1" applyFill="1" applyBorder="1" applyAlignment="1">
      <alignment horizontal="center" vertical="center" wrapText="1"/>
    </xf>
    <xf numFmtId="49" fontId="7" fillId="0" borderId="38" xfId="0" applyNumberFormat="1" applyFont="1" applyFill="1" applyBorder="1" applyAlignment="1">
      <alignment horizontal="left" vertical="justify" wrapText="1"/>
    </xf>
    <xf numFmtId="0" fontId="7" fillId="0" borderId="97" xfId="0" applyFont="1" applyBorder="1" applyAlignment="1">
      <alignment horizontal="left" vertical="justify" wrapText="1"/>
    </xf>
    <xf numFmtId="49" fontId="7" fillId="0" borderId="16" xfId="0" applyNumberFormat="1" applyFont="1" applyFill="1" applyBorder="1" applyAlignment="1">
      <alignment horizontal="left" vertical="center" wrapText="1"/>
    </xf>
    <xf numFmtId="0" fontId="7" fillId="0" borderId="126" xfId="0" applyFont="1" applyBorder="1" applyAlignment="1">
      <alignment horizontal="left" vertical="justify" wrapText="1"/>
    </xf>
    <xf numFmtId="49" fontId="7" fillId="0" borderId="44" xfId="0" applyNumberFormat="1" applyFont="1" applyFill="1" applyBorder="1" applyAlignment="1">
      <alignment horizontal="left" vertical="center" wrapText="1"/>
    </xf>
    <xf numFmtId="0" fontId="7" fillId="0" borderId="44" xfId="0" applyFont="1" applyBorder="1" applyAlignment="1">
      <alignment horizontal="left" vertical="center" wrapText="1"/>
    </xf>
    <xf numFmtId="0" fontId="7" fillId="32" borderId="13" xfId="64" applyFont="1" applyFill="1" applyBorder="1" applyAlignment="1">
      <alignment horizontal="left" vertical="center" wrapText="1"/>
      <protection/>
    </xf>
    <xf numFmtId="0" fontId="7" fillId="32" borderId="16" xfId="64" applyFont="1" applyFill="1" applyBorder="1" applyAlignment="1">
      <alignment vertical="center" wrapText="1"/>
      <protection/>
    </xf>
    <xf numFmtId="0" fontId="7" fillId="32" borderId="17" xfId="64" applyFont="1" applyFill="1" applyBorder="1" applyAlignment="1">
      <alignment vertical="center" wrapText="1"/>
      <protection/>
    </xf>
    <xf numFmtId="49" fontId="6" fillId="0" borderId="18" xfId="0" applyNumberFormat="1" applyFont="1" applyFill="1" applyBorder="1" applyAlignment="1">
      <alignment vertical="center" wrapText="1"/>
    </xf>
    <xf numFmtId="0" fontId="7" fillId="0" borderId="17" xfId="64" applyFont="1" applyFill="1" applyBorder="1" applyAlignment="1">
      <alignment horizontal="left" vertical="center" wrapText="1"/>
      <protection/>
    </xf>
    <xf numFmtId="0" fontId="7" fillId="0" borderId="110" xfId="0" applyFont="1" applyFill="1" applyBorder="1" applyAlignment="1">
      <alignment vertical="center" wrapText="1"/>
    </xf>
    <xf numFmtId="0" fontId="6" fillId="0" borderId="18" xfId="0" applyFont="1" applyFill="1" applyBorder="1" applyAlignment="1">
      <alignment horizontal="left" vertical="center" wrapText="1"/>
    </xf>
    <xf numFmtId="0" fontId="7"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31" xfId="0" applyFont="1" applyFill="1" applyBorder="1" applyAlignment="1">
      <alignment horizontal="left" vertical="center"/>
    </xf>
    <xf numFmtId="0" fontId="7" fillId="0" borderId="12" xfId="64" applyFont="1" applyFill="1" applyBorder="1" applyAlignment="1">
      <alignment horizontal="left" vertical="center" wrapText="1"/>
      <protection/>
    </xf>
    <xf numFmtId="0" fontId="7" fillId="0" borderId="131" xfId="64" applyFont="1" applyFill="1" applyBorder="1" applyAlignment="1">
      <alignment horizontal="left" vertical="center" wrapText="1"/>
      <protection/>
    </xf>
    <xf numFmtId="0" fontId="7" fillId="0" borderId="72" xfId="0" applyFont="1" applyBorder="1" applyAlignment="1">
      <alignment horizontal="left" vertical="center" wrapText="1"/>
    </xf>
    <xf numFmtId="0" fontId="6" fillId="0" borderId="80" xfId="64" applyFont="1" applyFill="1" applyBorder="1" applyAlignment="1">
      <alignment horizontal="center" vertical="center" wrapText="1"/>
      <protection/>
    </xf>
    <xf numFmtId="0" fontId="6" fillId="0" borderId="146" xfId="64" applyFont="1" applyFill="1" applyBorder="1" applyAlignment="1">
      <alignment horizontal="center" vertical="center" wrapText="1"/>
      <protection/>
    </xf>
    <xf numFmtId="0" fontId="6" fillId="0" borderId="28" xfId="0" applyFont="1" applyFill="1" applyBorder="1" applyAlignment="1">
      <alignment horizontal="left" vertical="center" wrapText="1"/>
    </xf>
    <xf numFmtId="0" fontId="6" fillId="0" borderId="147" xfId="0" applyFont="1" applyFill="1" applyBorder="1" applyAlignment="1">
      <alignment horizontal="left" vertical="center" wrapText="1"/>
    </xf>
    <xf numFmtId="0" fontId="6" fillId="0" borderId="143" xfId="64" applyFont="1" applyFill="1" applyBorder="1" applyAlignment="1">
      <alignment horizontal="center" vertical="center"/>
      <protection/>
    </xf>
    <xf numFmtId="0" fontId="6" fillId="0" borderId="141" xfId="64" applyFont="1" applyFill="1" applyBorder="1" applyAlignment="1">
      <alignment horizontal="center" vertical="center"/>
      <protection/>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5" xfId="0" applyFont="1" applyFill="1" applyBorder="1" applyAlignment="1">
      <alignment horizontal="center" vertical="center"/>
    </xf>
    <xf numFmtId="0" fontId="6" fillId="0" borderId="10" xfId="0" applyFont="1" applyBorder="1" applyAlignment="1">
      <alignment horizontal="center" vertical="center"/>
    </xf>
    <xf numFmtId="1" fontId="6" fillId="0" borderId="10" xfId="60" applyNumberFormat="1" applyFont="1" applyFill="1" applyBorder="1" applyAlignment="1">
      <alignment horizontal="center" vertical="center" wrapText="1"/>
      <protection/>
    </xf>
    <xf numFmtId="1" fontId="6" fillId="0" borderId="148" xfId="60" applyNumberFormat="1" applyFont="1" applyFill="1" applyBorder="1" applyAlignment="1">
      <alignment horizontal="center" vertical="center" wrapText="1"/>
      <protection/>
    </xf>
    <xf numFmtId="0" fontId="6" fillId="0" borderId="0" xfId="64" applyFont="1" applyFill="1" applyBorder="1" applyAlignment="1">
      <alignment horizontal="center" vertical="center"/>
      <protection/>
    </xf>
    <xf numFmtId="0" fontId="7" fillId="0" borderId="0" xfId="0" applyFont="1" applyFill="1" applyBorder="1" applyAlignment="1">
      <alignment vertical="center" wrapText="1"/>
    </xf>
    <xf numFmtId="49" fontId="6" fillId="32" borderId="12" xfId="0" applyNumberFormat="1" applyFont="1" applyFill="1" applyBorder="1" applyAlignment="1">
      <alignment horizontal="left" vertical="center" wrapText="1"/>
    </xf>
    <xf numFmtId="49" fontId="6" fillId="32" borderId="131" xfId="0" applyNumberFormat="1" applyFont="1" applyFill="1" applyBorder="1" applyAlignment="1">
      <alignment horizontal="left" vertical="center" wrapText="1"/>
    </xf>
    <xf numFmtId="0" fontId="7" fillId="0" borderId="68" xfId="0" applyFont="1" applyFill="1" applyBorder="1" applyAlignment="1">
      <alignment horizontal="center" vertical="center" wrapText="1"/>
    </xf>
    <xf numFmtId="0" fontId="8" fillId="0" borderId="68" xfId="0" applyFont="1" applyBorder="1" applyAlignment="1">
      <alignment horizontal="center" vertical="center" wrapText="1"/>
    </xf>
    <xf numFmtId="49" fontId="7" fillId="0" borderId="51" xfId="57" applyNumberFormat="1" applyFont="1" applyBorder="1" applyAlignment="1">
      <alignment horizontal="left" vertical="center" wrapText="1"/>
      <protection/>
    </xf>
    <xf numFmtId="0" fontId="7" fillId="0" borderId="51" xfId="57" applyFont="1" applyBorder="1" applyAlignment="1">
      <alignment horizontal="left" vertical="center" wrapText="1"/>
      <protection/>
    </xf>
    <xf numFmtId="49" fontId="7" fillId="0" borderId="148" xfId="57" applyNumberFormat="1" applyFont="1" applyBorder="1" applyAlignment="1">
      <alignment horizontal="left" vertical="center" wrapText="1"/>
      <protection/>
    </xf>
    <xf numFmtId="0" fontId="7" fillId="0" borderId="149" xfId="57" applyFont="1" applyBorder="1" applyAlignment="1">
      <alignment horizontal="left" vertical="center" wrapText="1"/>
      <protection/>
    </xf>
    <xf numFmtId="49" fontId="7" fillId="0" borderId="125" xfId="57" applyNumberFormat="1" applyFont="1" applyBorder="1" applyAlignment="1">
      <alignment horizontal="left" vertical="justify" wrapText="1"/>
      <protection/>
    </xf>
    <xf numFmtId="0" fontId="7" fillId="0" borderId="126" xfId="57" applyFont="1" applyBorder="1" applyAlignment="1">
      <alignment horizontal="left" vertical="justify" wrapText="1"/>
      <protection/>
    </xf>
    <xf numFmtId="49" fontId="7" fillId="0" borderId="127" xfId="57" applyNumberFormat="1" applyFont="1" applyBorder="1" applyAlignment="1">
      <alignment horizontal="left" vertical="justify" wrapText="1"/>
      <protection/>
    </xf>
    <xf numFmtId="0" fontId="7" fillId="0" borderId="128" xfId="57" applyFont="1" applyBorder="1" applyAlignment="1">
      <alignment horizontal="left" vertical="justify" wrapText="1"/>
      <protection/>
    </xf>
    <xf numFmtId="49" fontId="7" fillId="0" borderId="38" xfId="57" applyNumberFormat="1" applyFont="1" applyBorder="1" applyAlignment="1">
      <alignment horizontal="left" vertical="justify" wrapText="1"/>
      <protection/>
    </xf>
    <xf numFmtId="0" fontId="7" fillId="0" borderId="97" xfId="57" applyFont="1" applyBorder="1" applyAlignment="1">
      <alignment horizontal="left" vertical="justify" wrapText="1"/>
      <protection/>
    </xf>
    <xf numFmtId="49" fontId="7" fillId="0" borderId="38" xfId="57" applyNumberFormat="1" applyFont="1" applyBorder="1" applyAlignment="1">
      <alignment horizontal="left" vertical="center" wrapText="1"/>
      <protection/>
    </xf>
    <xf numFmtId="0" fontId="7" fillId="0" borderId="97" xfId="57" applyFont="1" applyBorder="1" applyAlignment="1">
      <alignment horizontal="left" vertical="center" wrapText="1"/>
      <protection/>
    </xf>
    <xf numFmtId="49" fontId="7" fillId="0" borderId="13" xfId="57" applyNumberFormat="1" applyFont="1" applyBorder="1" applyAlignment="1">
      <alignment horizontal="left" vertical="center" wrapText="1"/>
      <protection/>
    </xf>
    <xf numFmtId="49" fontId="6" fillId="0" borderId="18" xfId="57" applyNumberFormat="1" applyFont="1" applyBorder="1" applyAlignment="1">
      <alignment horizontal="left" vertical="center" wrapText="1"/>
      <protection/>
    </xf>
    <xf numFmtId="0" fontId="7" fillId="0" borderId="19" xfId="57" applyFont="1" applyBorder="1" applyAlignment="1">
      <alignment vertical="center" wrapText="1"/>
      <protection/>
    </xf>
    <xf numFmtId="0" fontId="7" fillId="0" borderId="17" xfId="57" applyFont="1" applyBorder="1" applyAlignment="1">
      <alignment vertical="center" wrapText="1"/>
      <protection/>
    </xf>
    <xf numFmtId="49" fontId="6" fillId="0" borderId="15" xfId="57" applyNumberFormat="1" applyFont="1" applyBorder="1" applyAlignment="1">
      <alignment horizontal="left" vertical="center" wrapText="1"/>
      <protection/>
    </xf>
    <xf numFmtId="0" fontId="7" fillId="0" borderId="10" xfId="57" applyFont="1" applyBorder="1" applyAlignment="1">
      <alignment vertical="center" wrapText="1"/>
      <protection/>
    </xf>
    <xf numFmtId="0" fontId="7" fillId="0" borderId="37" xfId="57" applyFont="1" applyBorder="1" applyAlignment="1">
      <alignment horizontal="left" vertical="center" wrapText="1"/>
      <protection/>
    </xf>
    <xf numFmtId="0" fontId="7" fillId="0" borderId="106" xfId="57" applyFont="1" applyBorder="1" applyAlignment="1">
      <alignment vertical="center" wrapText="1"/>
      <protection/>
    </xf>
    <xf numFmtId="0" fontId="7" fillId="0" borderId="13" xfId="57" applyFont="1" applyBorder="1" applyAlignment="1">
      <alignment horizontal="left" wrapText="1"/>
      <protection/>
    </xf>
    <xf numFmtId="0" fontId="7" fillId="0" borderId="13" xfId="57" applyFont="1" applyBorder="1" applyAlignment="1">
      <alignment horizontal="left" vertical="center" wrapText="1"/>
      <protection/>
    </xf>
    <xf numFmtId="0" fontId="7" fillId="32" borderId="13" xfId="57" applyFont="1" applyFill="1" applyBorder="1" applyAlignment="1">
      <alignment horizontal="left" vertical="center" wrapText="1"/>
      <protection/>
    </xf>
    <xf numFmtId="0" fontId="7" fillId="32" borderId="13" xfId="57" applyFont="1" applyFill="1" applyBorder="1" applyAlignment="1">
      <alignment horizontal="left" wrapText="1"/>
      <protection/>
    </xf>
    <xf numFmtId="0" fontId="7" fillId="0" borderId="16" xfId="57" applyFont="1" applyBorder="1" applyAlignment="1">
      <alignment horizontal="left" vertical="center" wrapText="1"/>
      <protection/>
    </xf>
    <xf numFmtId="0" fontId="7" fillId="0" borderId="17" xfId="57" applyFont="1" applyBorder="1" applyAlignment="1">
      <alignment horizontal="left" wrapText="1"/>
      <protection/>
    </xf>
    <xf numFmtId="49" fontId="6" fillId="0" borderId="12" xfId="57" applyNumberFormat="1" applyFont="1" applyBorder="1" applyAlignment="1">
      <alignment horizontal="left" vertical="top" wrapText="1"/>
      <protection/>
    </xf>
    <xf numFmtId="49" fontId="6" fillId="0" borderId="131" xfId="57" applyNumberFormat="1" applyFont="1" applyBorder="1" applyAlignment="1">
      <alignment horizontal="left" vertical="top" wrapText="1"/>
      <protection/>
    </xf>
    <xf numFmtId="0" fontId="6" fillId="0" borderId="12" xfId="57" applyFont="1" applyBorder="1" applyAlignment="1">
      <alignment horizontal="left" vertical="center" wrapText="1"/>
      <protection/>
    </xf>
    <xf numFmtId="0" fontId="6" fillId="0" borderId="131" xfId="57" applyFont="1" applyBorder="1" applyAlignment="1">
      <alignment horizontal="left" vertical="center" wrapText="1"/>
      <protection/>
    </xf>
    <xf numFmtId="0" fontId="7" fillId="0" borderId="13" xfId="57" applyFont="1" applyBorder="1" applyAlignment="1">
      <alignment horizontal="left" vertical="top" wrapText="1"/>
      <protection/>
    </xf>
    <xf numFmtId="0" fontId="13" fillId="0" borderId="13" xfId="57" applyFont="1" applyBorder="1" applyAlignment="1">
      <alignment wrapText="1"/>
      <protection/>
    </xf>
    <xf numFmtId="0" fontId="13" fillId="0" borderId="19" xfId="57" applyFont="1" applyBorder="1" applyAlignment="1">
      <alignment vertical="center" wrapText="1"/>
      <protection/>
    </xf>
    <xf numFmtId="0" fontId="7" fillId="0" borderId="23" xfId="57" applyFont="1" applyBorder="1" applyAlignment="1">
      <alignment horizontal="left" wrapText="1"/>
      <protection/>
    </xf>
    <xf numFmtId="0" fontId="7" fillId="0" borderId="24" xfId="57" applyFont="1" applyBorder="1" applyAlignment="1">
      <alignment horizontal="left" vertical="center" wrapText="1"/>
      <protection/>
    </xf>
    <xf numFmtId="0" fontId="7" fillId="0" borderId="72" xfId="57" applyFont="1" applyBorder="1" applyAlignment="1">
      <alignment horizontal="left" vertical="center" wrapText="1"/>
      <protection/>
    </xf>
    <xf numFmtId="49" fontId="6" fillId="35" borderId="132" xfId="57" applyNumberFormat="1" applyFont="1" applyFill="1" applyBorder="1" applyAlignment="1">
      <alignment horizontal="left" vertical="center" wrapText="1"/>
      <protection/>
    </xf>
    <xf numFmtId="49" fontId="6" fillId="35" borderId="133" xfId="57" applyNumberFormat="1" applyFont="1" applyFill="1" applyBorder="1" applyAlignment="1">
      <alignment horizontal="left" vertical="center" wrapText="1"/>
      <protection/>
    </xf>
    <xf numFmtId="3" fontId="6" fillId="0" borderId="12" xfId="57" applyNumberFormat="1" applyFont="1" applyBorder="1" applyAlignment="1">
      <alignment horizontal="left" vertical="center" wrapText="1"/>
      <protection/>
    </xf>
    <xf numFmtId="3" fontId="6" fillId="0" borderId="131" xfId="57" applyNumberFormat="1" applyFont="1" applyBorder="1" applyAlignment="1">
      <alignment horizontal="left" vertical="center" wrapText="1"/>
      <protection/>
    </xf>
    <xf numFmtId="3" fontId="7" fillId="0" borderId="13" xfId="57" applyNumberFormat="1" applyFont="1" applyBorder="1" applyAlignment="1">
      <alignment horizontal="left" vertical="center" wrapText="1"/>
      <protection/>
    </xf>
    <xf numFmtId="0" fontId="7" fillId="0" borderId="17" xfId="57" applyFont="1" applyBorder="1" applyAlignment="1">
      <alignment horizontal="left" vertical="center" wrapText="1"/>
      <protection/>
    </xf>
    <xf numFmtId="0" fontId="6" fillId="0" borderId="12" xfId="57" applyFont="1" applyBorder="1" applyAlignment="1">
      <alignment horizontal="left" wrapText="1"/>
      <protection/>
    </xf>
    <xf numFmtId="0" fontId="6" fillId="0" borderId="131" xfId="57" applyFont="1" applyBorder="1" applyAlignment="1">
      <alignment horizontal="left" wrapText="1"/>
      <protection/>
    </xf>
    <xf numFmtId="0" fontId="7" fillId="0" borderId="13" xfId="57" applyFont="1" applyBorder="1" applyAlignment="1">
      <alignment wrapText="1"/>
      <protection/>
    </xf>
    <xf numFmtId="0" fontId="7" fillId="0" borderId="13" xfId="57" applyFont="1" applyBorder="1" applyAlignment="1">
      <alignment horizontal="left"/>
      <protection/>
    </xf>
    <xf numFmtId="49" fontId="7" fillId="0" borderId="129" xfId="57" applyNumberFormat="1" applyFont="1" applyBorder="1" applyAlignment="1">
      <alignment horizontal="left" vertical="center" wrapText="1"/>
      <protection/>
    </xf>
    <xf numFmtId="0" fontId="7" fillId="0" borderId="130" xfId="57" applyFont="1" applyBorder="1" applyAlignment="1">
      <alignment horizontal="left" vertical="center" wrapText="1"/>
      <protection/>
    </xf>
    <xf numFmtId="0" fontId="6" fillId="35" borderId="132" xfId="64" applyFont="1" applyFill="1" applyBorder="1" applyAlignment="1">
      <alignment vertical="center" wrapText="1"/>
      <protection/>
    </xf>
    <xf numFmtId="0" fontId="6" fillId="35" borderId="133" xfId="64" applyFont="1" applyFill="1" applyBorder="1" applyAlignment="1">
      <alignment vertical="center" wrapText="1"/>
      <protection/>
    </xf>
    <xf numFmtId="49" fontId="7" fillId="0" borderId="44" xfId="57" applyNumberFormat="1" applyFont="1" applyBorder="1" applyAlignment="1">
      <alignment horizontal="left" vertical="center" wrapText="1"/>
      <protection/>
    </xf>
    <xf numFmtId="0" fontId="7" fillId="0" borderId="44" xfId="57" applyFont="1" applyBorder="1" applyAlignment="1">
      <alignment horizontal="left" vertical="center" wrapText="1"/>
      <protection/>
    </xf>
    <xf numFmtId="49" fontId="6" fillId="0" borderId="19" xfId="57" applyNumberFormat="1" applyFont="1" applyBorder="1" applyAlignment="1">
      <alignment horizontal="left" vertical="center" wrapText="1"/>
      <protection/>
    </xf>
    <xf numFmtId="49" fontId="6" fillId="0" borderId="17" xfId="57" applyNumberFormat="1" applyFont="1" applyBorder="1" applyAlignment="1">
      <alignment horizontal="left" vertical="center" wrapText="1"/>
      <protection/>
    </xf>
    <xf numFmtId="0" fontId="7" fillId="0" borderId="16" xfId="57" applyFont="1" applyBorder="1" applyAlignment="1">
      <alignment horizontal="left" wrapText="1"/>
      <protection/>
    </xf>
    <xf numFmtId="0" fontId="6" fillId="0" borderId="18" xfId="57" applyFont="1" applyBorder="1" applyAlignment="1">
      <alignment horizontal="left" vertical="center" wrapText="1"/>
      <protection/>
    </xf>
    <xf numFmtId="0" fontId="6" fillId="0" borderId="19" xfId="57" applyFont="1" applyBorder="1" applyAlignment="1">
      <alignment horizontal="left" vertical="center" wrapText="1"/>
      <protection/>
    </xf>
    <xf numFmtId="0" fontId="6" fillId="0" borderId="17" xfId="57" applyFont="1" applyBorder="1" applyAlignment="1">
      <alignment horizontal="left" vertical="center" wrapText="1"/>
      <protection/>
    </xf>
    <xf numFmtId="0" fontId="6" fillId="0" borderId="12" xfId="57" applyFont="1" applyBorder="1" applyAlignment="1">
      <alignment wrapText="1"/>
      <protection/>
    </xf>
    <xf numFmtId="0" fontId="6" fillId="0" borderId="131" xfId="57" applyFont="1" applyBorder="1" applyAlignment="1">
      <alignment wrapText="1"/>
      <protection/>
    </xf>
    <xf numFmtId="0" fontId="6" fillId="0" borderId="32" xfId="57" applyFont="1" applyBorder="1" applyAlignment="1">
      <alignment horizontal="center" vertical="center"/>
      <protection/>
    </xf>
    <xf numFmtId="0" fontId="6" fillId="0" borderId="145" xfId="57" applyFont="1" applyBorder="1" applyAlignment="1">
      <alignment horizontal="center" vertical="center"/>
      <protection/>
    </xf>
    <xf numFmtId="0" fontId="6" fillId="35" borderId="150" xfId="57" applyFont="1" applyFill="1" applyBorder="1" applyAlignment="1">
      <alignment horizontal="left" vertical="center" wrapText="1"/>
      <protection/>
    </xf>
    <xf numFmtId="0" fontId="7" fillId="38" borderId="151" xfId="57" applyFont="1" applyFill="1" applyBorder="1" applyAlignment="1">
      <alignment horizontal="left" vertical="center" wrapText="1"/>
      <protection/>
    </xf>
    <xf numFmtId="0" fontId="7" fillId="38" borderId="152" xfId="57" applyFont="1" applyFill="1" applyBorder="1" applyAlignment="1">
      <alignment horizontal="left" vertical="center" wrapText="1"/>
      <protection/>
    </xf>
    <xf numFmtId="0" fontId="6" fillId="32" borderId="0" xfId="64" applyFont="1" applyFill="1" applyAlignment="1">
      <alignment horizontal="center" vertical="center"/>
      <protection/>
    </xf>
    <xf numFmtId="0" fontId="7" fillId="0" borderId="68" xfId="57" applyFont="1" applyBorder="1" applyAlignment="1">
      <alignment horizontal="center" wrapText="1"/>
      <protection/>
    </xf>
    <xf numFmtId="0" fontId="8" fillId="0" borderId="68" xfId="57" applyFont="1" applyBorder="1" applyAlignment="1">
      <alignment horizontal="center" wrapText="1"/>
      <protection/>
    </xf>
    <xf numFmtId="0" fontId="6" fillId="0" borderId="136" xfId="64" applyFont="1" applyBorder="1" applyAlignment="1">
      <alignment horizontal="center" vertical="center" wrapText="1"/>
      <protection/>
    </xf>
    <xf numFmtId="0" fontId="6" fillId="0" borderId="137" xfId="64" applyFont="1" applyBorder="1" applyAlignment="1">
      <alignment horizontal="center" vertical="center" wrapText="1"/>
      <protection/>
    </xf>
    <xf numFmtId="0" fontId="6" fillId="0" borderId="138" xfId="64" applyFont="1" applyBorder="1" applyAlignment="1">
      <alignment horizontal="center" vertical="center" wrapText="1"/>
      <protection/>
    </xf>
    <xf numFmtId="0" fontId="6" fillId="0" borderId="117" xfId="64" applyFont="1" applyBorder="1" applyAlignment="1">
      <alignment horizontal="center" vertical="center" wrapText="1"/>
      <protection/>
    </xf>
    <xf numFmtId="0" fontId="6" fillId="0" borderId="0" xfId="64" applyFont="1" applyAlignment="1">
      <alignment horizontal="center" vertical="center" wrapText="1"/>
      <protection/>
    </xf>
    <xf numFmtId="0" fontId="6" fillId="0" borderId="55" xfId="64" applyFont="1" applyBorder="1" applyAlignment="1">
      <alignment horizontal="center" vertical="center" wrapText="1"/>
      <protection/>
    </xf>
    <xf numFmtId="0" fontId="6" fillId="0" borderId="139" xfId="64" applyFont="1" applyBorder="1" applyAlignment="1">
      <alignment horizontal="center" vertical="center" wrapText="1"/>
      <protection/>
    </xf>
    <xf numFmtId="0" fontId="6" fillId="0" borderId="68" xfId="64" applyFont="1" applyBorder="1" applyAlignment="1">
      <alignment horizontal="center" vertical="center" wrapText="1"/>
      <protection/>
    </xf>
    <xf numFmtId="0" fontId="6" fillId="0" borderId="140" xfId="64" applyFont="1" applyBorder="1" applyAlignment="1">
      <alignment horizontal="center" vertical="center" wrapText="1"/>
      <protection/>
    </xf>
    <xf numFmtId="0" fontId="6" fillId="0" borderId="143" xfId="64" applyFont="1" applyBorder="1" applyAlignment="1">
      <alignment horizontal="center" vertical="center" wrapText="1"/>
      <protection/>
    </xf>
    <xf numFmtId="0" fontId="6" fillId="0" borderId="81" xfId="64" applyFont="1" applyBorder="1" applyAlignment="1">
      <alignment horizontal="center" vertical="center" wrapText="1"/>
      <protection/>
    </xf>
    <xf numFmtId="0" fontId="6" fillId="0" borderId="144" xfId="64" applyFont="1" applyBorder="1" applyAlignment="1">
      <alignment horizontal="center" vertical="center" wrapText="1"/>
      <protection/>
    </xf>
    <xf numFmtId="0" fontId="6" fillId="0" borderId="141" xfId="64" applyFont="1" applyBorder="1" applyAlignment="1">
      <alignment horizontal="center" vertical="center"/>
      <protection/>
    </xf>
    <xf numFmtId="0" fontId="6" fillId="0" borderId="141" xfId="57" applyFont="1" applyBorder="1" applyAlignment="1">
      <alignment horizontal="center" vertical="center"/>
      <protection/>
    </xf>
    <xf numFmtId="0" fontId="6" fillId="0" borderId="142" xfId="57" applyFont="1" applyBorder="1" applyAlignment="1">
      <alignment horizontal="center" vertical="center"/>
      <protection/>
    </xf>
    <xf numFmtId="1" fontId="6" fillId="0" borderId="10" xfId="60" applyNumberFormat="1" applyFont="1" applyBorder="1" applyAlignment="1">
      <alignment horizontal="center" vertical="center" wrapText="1"/>
      <protection/>
    </xf>
    <xf numFmtId="0" fontId="6" fillId="0" borderId="10" xfId="57" applyFont="1" applyBorder="1" applyAlignment="1">
      <alignment horizontal="center" vertical="center"/>
      <protection/>
    </xf>
    <xf numFmtId="0" fontId="6" fillId="0" borderId="11" xfId="57" applyFont="1" applyBorder="1" applyAlignment="1">
      <alignment horizontal="center" vertical="center"/>
      <protection/>
    </xf>
    <xf numFmtId="0" fontId="7" fillId="0" borderId="17" xfId="64" applyFont="1" applyBorder="1" applyAlignment="1">
      <alignment horizontal="left" vertical="center" wrapText="1"/>
      <protection/>
    </xf>
    <xf numFmtId="0" fontId="7" fillId="0" borderId="68" xfId="57" applyFont="1" applyBorder="1" applyAlignment="1">
      <alignment vertical="center" wrapText="1"/>
      <protection/>
    </xf>
    <xf numFmtId="0" fontId="6" fillId="0" borderId="18" xfId="57" applyFont="1" applyBorder="1" applyAlignment="1">
      <alignment horizontal="left" wrapText="1"/>
      <protection/>
    </xf>
    <xf numFmtId="0" fontId="7" fillId="0" borderId="19" xfId="57" applyFont="1" applyBorder="1" applyAlignment="1">
      <alignment wrapText="1"/>
      <protection/>
    </xf>
    <xf numFmtId="0" fontId="7" fillId="0" borderId="17" xfId="57" applyFont="1" applyBorder="1" applyAlignment="1">
      <alignment wrapText="1"/>
      <protection/>
    </xf>
    <xf numFmtId="0" fontId="7" fillId="0" borderId="13" xfId="57" applyFont="1" applyBorder="1" applyAlignment="1">
      <alignment vertical="center" wrapText="1"/>
      <protection/>
    </xf>
    <xf numFmtId="0" fontId="6" fillId="0" borderId="12" xfId="57" applyFont="1" applyBorder="1" applyAlignment="1">
      <alignment vertical="center" wrapText="1"/>
      <protection/>
    </xf>
    <xf numFmtId="0" fontId="6" fillId="0" borderId="131" xfId="57" applyFont="1" applyBorder="1" applyAlignment="1">
      <alignment vertical="center" wrapText="1"/>
      <protection/>
    </xf>
    <xf numFmtId="0" fontId="6" fillId="0" borderId="12" xfId="57" applyFont="1" applyBorder="1" applyAlignment="1">
      <alignment horizontal="left" vertical="center"/>
      <protection/>
    </xf>
    <xf numFmtId="0" fontId="6" fillId="0" borderId="131" xfId="57" applyFont="1" applyBorder="1" applyAlignment="1">
      <alignment horizontal="left" vertical="center"/>
      <protection/>
    </xf>
    <xf numFmtId="0" fontId="6" fillId="0" borderId="12" xfId="64" applyFont="1" applyBorder="1" applyAlignment="1">
      <alignment horizontal="left" vertical="center" wrapText="1"/>
      <protection/>
    </xf>
    <xf numFmtId="0" fontId="6" fillId="0" borderId="131" xfId="64" applyFont="1" applyBorder="1" applyAlignment="1">
      <alignment horizontal="left" vertical="center" wrapText="1"/>
      <protection/>
    </xf>
    <xf numFmtId="0" fontId="6" fillId="0" borderId="12" xfId="64" applyFont="1" applyBorder="1" applyAlignment="1">
      <alignment vertical="center" wrapText="1"/>
      <protection/>
    </xf>
    <xf numFmtId="0" fontId="6" fillId="0" borderId="131" xfId="64" applyFont="1" applyBorder="1" applyAlignment="1">
      <alignment vertical="center" wrapText="1"/>
      <protection/>
    </xf>
    <xf numFmtId="49" fontId="7" fillId="0" borderId="13" xfId="57" applyNumberFormat="1" applyFont="1" applyBorder="1" applyAlignment="1">
      <alignment horizontal="left"/>
      <protection/>
    </xf>
    <xf numFmtId="0" fontId="7" fillId="0" borderId="13" xfId="64" applyFont="1" applyBorder="1" applyAlignment="1">
      <alignment horizontal="left" vertical="center" wrapText="1"/>
      <protection/>
    </xf>
    <xf numFmtId="0" fontId="7" fillId="0" borderId="23" xfId="57" applyFont="1" applyBorder="1" applyAlignment="1">
      <alignment vertical="center" wrapText="1"/>
      <protection/>
    </xf>
    <xf numFmtId="0" fontId="6" fillId="35" borderId="132" xfId="57" applyFont="1" applyFill="1" applyBorder="1" applyAlignment="1">
      <alignment horizontal="left" vertical="center" wrapText="1"/>
      <protection/>
    </xf>
    <xf numFmtId="0" fontId="6" fillId="35" borderId="133" xfId="57" applyFont="1" applyFill="1" applyBorder="1" applyAlignment="1">
      <alignment horizontal="left" vertical="center" wrapText="1"/>
      <protection/>
    </xf>
    <xf numFmtId="0" fontId="6" fillId="35" borderId="132" xfId="57" applyFont="1" applyFill="1" applyBorder="1" applyAlignment="1">
      <alignment horizontal="center" vertical="center" wrapText="1"/>
      <protection/>
    </xf>
    <xf numFmtId="0" fontId="6" fillId="35" borderId="133" xfId="57" applyFont="1" applyFill="1" applyBorder="1" applyAlignment="1">
      <alignment horizontal="center" vertical="center" wrapText="1"/>
      <protection/>
    </xf>
    <xf numFmtId="0" fontId="6" fillId="0" borderId="28" xfId="57" applyFont="1" applyBorder="1" applyAlignment="1">
      <alignment horizontal="left" vertical="center"/>
      <protection/>
    </xf>
    <xf numFmtId="0" fontId="6" fillId="0" borderId="147" xfId="57" applyFont="1" applyBorder="1" applyAlignment="1">
      <alignment horizontal="left" vertical="center"/>
      <protection/>
    </xf>
    <xf numFmtId="0" fontId="6" fillId="0" borderId="12" xfId="64" applyFont="1" applyBorder="1" applyAlignment="1">
      <alignment wrapText="1"/>
      <protection/>
    </xf>
    <xf numFmtId="0" fontId="6" fillId="0" borderId="131" xfId="64" applyFont="1" applyBorder="1" applyAlignment="1">
      <alignment wrapText="1"/>
      <protection/>
    </xf>
    <xf numFmtId="0" fontId="6" fillId="0" borderId="0" xfId="64" applyFont="1" applyAlignment="1">
      <alignment horizontal="center" vertical="center"/>
      <protection/>
    </xf>
    <xf numFmtId="0" fontId="6" fillId="0" borderId="80" xfId="64" applyFont="1" applyBorder="1" applyAlignment="1">
      <alignment horizontal="center" vertical="center" wrapText="1"/>
      <protection/>
    </xf>
    <xf numFmtId="0" fontId="6" fillId="0" borderId="146" xfId="64" applyFont="1" applyBorder="1" applyAlignment="1">
      <alignment horizontal="center" vertical="center" wrapText="1"/>
      <protection/>
    </xf>
    <xf numFmtId="3" fontId="6" fillId="0" borderId="143" xfId="64" applyNumberFormat="1" applyFont="1" applyBorder="1" applyAlignment="1">
      <alignment horizontal="center" vertical="center"/>
      <protection/>
    </xf>
    <xf numFmtId="3" fontId="6" fillId="0" borderId="141" xfId="64" applyNumberFormat="1" applyFont="1" applyBorder="1" applyAlignment="1">
      <alignment horizontal="center" vertical="center"/>
      <protection/>
    </xf>
    <xf numFmtId="0" fontId="6" fillId="0" borderId="136" xfId="64" applyFont="1" applyBorder="1" applyAlignment="1">
      <alignment horizontal="center" vertical="center" wrapText="1"/>
      <protection/>
    </xf>
    <xf numFmtId="0" fontId="6" fillId="0" borderId="137" xfId="64" applyFont="1" applyBorder="1" applyAlignment="1">
      <alignment horizontal="center" vertical="center" wrapText="1"/>
      <protection/>
    </xf>
    <xf numFmtId="0" fontId="6" fillId="0" borderId="138" xfId="64" applyFont="1" applyBorder="1" applyAlignment="1">
      <alignment horizontal="center" vertical="center" wrapText="1"/>
      <protection/>
    </xf>
    <xf numFmtId="0" fontId="6" fillId="0" borderId="117" xfId="64" applyFont="1" applyBorder="1" applyAlignment="1">
      <alignment horizontal="center" vertical="center" wrapText="1"/>
      <protection/>
    </xf>
    <xf numFmtId="0" fontId="6" fillId="0" borderId="0" xfId="64" applyFont="1" applyAlignment="1">
      <alignment horizontal="center" vertical="center" wrapText="1"/>
      <protection/>
    </xf>
    <xf numFmtId="0" fontId="6" fillId="0" borderId="55" xfId="64" applyFont="1" applyBorder="1" applyAlignment="1">
      <alignment horizontal="center" vertical="center" wrapText="1"/>
      <protection/>
    </xf>
    <xf numFmtId="0" fontId="6" fillId="0" borderId="139" xfId="64" applyFont="1" applyBorder="1" applyAlignment="1">
      <alignment horizontal="center" vertical="center" wrapText="1"/>
      <protection/>
    </xf>
    <xf numFmtId="0" fontId="6" fillId="0" borderId="68" xfId="64" applyFont="1" applyBorder="1" applyAlignment="1">
      <alignment horizontal="center" vertical="center" wrapText="1"/>
      <protection/>
    </xf>
    <xf numFmtId="0" fontId="6" fillId="0" borderId="140" xfId="64" applyFont="1" applyBorder="1" applyAlignment="1">
      <alignment horizontal="center" vertical="center" wrapText="1"/>
      <protection/>
    </xf>
    <xf numFmtId="3" fontId="6" fillId="0" borderId="10" xfId="57" applyNumberFormat="1" applyFont="1" applyBorder="1" applyAlignment="1">
      <alignment horizontal="center" vertical="center"/>
      <protection/>
    </xf>
    <xf numFmtId="3" fontId="6" fillId="0" borderId="10" xfId="60" applyNumberFormat="1" applyFont="1" applyBorder="1" applyAlignment="1">
      <alignment horizontal="center" vertical="center" wrapText="1"/>
      <protection/>
    </xf>
    <xf numFmtId="3" fontId="6" fillId="0" borderId="148" xfId="60" applyNumberFormat="1" applyFont="1" applyBorder="1" applyAlignment="1">
      <alignment horizontal="center" vertical="center" wrapText="1"/>
      <protection/>
    </xf>
    <xf numFmtId="49" fontId="7" fillId="0" borderId="0" xfId="64" applyNumberFormat="1" applyFont="1" applyAlignment="1">
      <alignment horizontal="center" vertical="top"/>
      <protection/>
    </xf>
    <xf numFmtId="3" fontId="7" fillId="0" borderId="68" xfId="57" applyNumberFormat="1" applyFont="1" applyBorder="1" applyAlignment="1">
      <alignment horizontal="center" wrapText="1"/>
      <protection/>
    </xf>
    <xf numFmtId="3" fontId="8" fillId="0" borderId="68" xfId="57" applyNumberFormat="1" applyFont="1" applyBorder="1" applyAlignment="1">
      <alignment horizontal="center" wrapText="1"/>
      <protection/>
    </xf>
    <xf numFmtId="3" fontId="6" fillId="0" borderId="141" xfId="57" applyNumberFormat="1" applyFont="1" applyBorder="1" applyAlignment="1">
      <alignment horizontal="center" vertical="center"/>
      <protection/>
    </xf>
    <xf numFmtId="3" fontId="6" fillId="0" borderId="142" xfId="57" applyNumberFormat="1" applyFont="1" applyBorder="1" applyAlignment="1">
      <alignment horizontal="center" vertical="center"/>
      <protection/>
    </xf>
    <xf numFmtId="3" fontId="6" fillId="0" borderId="11" xfId="57" applyNumberFormat="1" applyFont="1" applyBorder="1" applyAlignment="1">
      <alignment horizontal="center" vertical="center"/>
      <protection/>
    </xf>
    <xf numFmtId="3" fontId="6" fillId="0" borderId="32" xfId="57" applyNumberFormat="1" applyFont="1" applyBorder="1" applyAlignment="1">
      <alignment horizontal="center" vertical="center"/>
      <protection/>
    </xf>
    <xf numFmtId="3" fontId="6" fillId="0" borderId="145" xfId="57" applyNumberFormat="1" applyFont="1" applyBorder="1" applyAlignment="1">
      <alignment horizontal="center" vertical="center"/>
      <protection/>
    </xf>
    <xf numFmtId="0" fontId="6" fillId="0" borderId="12" xfId="61" applyFont="1" applyBorder="1" applyAlignment="1">
      <alignment horizontal="left" vertical="center" wrapText="1"/>
      <protection/>
    </xf>
    <xf numFmtId="0" fontId="6" fillId="0" borderId="131" xfId="61" applyFont="1" applyBorder="1" applyAlignment="1">
      <alignment horizontal="left" vertical="center" wrapText="1"/>
      <protection/>
    </xf>
    <xf numFmtId="0" fontId="6" fillId="0" borderId="12" xfId="61" applyFont="1" applyBorder="1" applyAlignment="1">
      <alignment horizontal="left" wrapText="1"/>
      <protection/>
    </xf>
    <xf numFmtId="0" fontId="6" fillId="0" borderId="131" xfId="61" applyFont="1" applyBorder="1" applyAlignment="1">
      <alignment horizontal="left" wrapText="1"/>
      <protection/>
    </xf>
    <xf numFmtId="0" fontId="7" fillId="0" borderId="17" xfId="0" applyFont="1" applyBorder="1" applyAlignment="1">
      <alignment horizontal="left" vertical="center" wrapText="1"/>
    </xf>
    <xf numFmtId="1" fontId="7" fillId="0" borderId="13" xfId="61" applyNumberFormat="1" applyFont="1" applyBorder="1" applyAlignment="1">
      <alignment horizontal="left" vertical="center" wrapText="1"/>
      <protection/>
    </xf>
    <xf numFmtId="0" fontId="7" fillId="0" borderId="17" xfId="0" applyFont="1" applyBorder="1" applyAlignment="1">
      <alignment horizontal="left"/>
    </xf>
    <xf numFmtId="0" fontId="7" fillId="0" borderId="17" xfId="61" applyFont="1" applyBorder="1" applyAlignment="1">
      <alignment horizontal="left" vertical="center" wrapText="1"/>
      <protection/>
    </xf>
    <xf numFmtId="0" fontId="7" fillId="0" borderId="17" xfId="64" applyFont="1" applyBorder="1" applyAlignment="1">
      <alignment horizontal="left" vertical="center" wrapText="1"/>
      <protection/>
    </xf>
    <xf numFmtId="0" fontId="6" fillId="35" borderId="153" xfId="64" applyFont="1" applyFill="1" applyBorder="1" applyAlignment="1">
      <alignment horizontal="left" wrapText="1"/>
      <protection/>
    </xf>
    <xf numFmtId="0" fontId="6" fillId="35" borderId="154" xfId="64" applyFont="1" applyFill="1" applyBorder="1" applyAlignment="1">
      <alignment horizontal="left" wrapText="1"/>
      <protection/>
    </xf>
    <xf numFmtId="0" fontId="6" fillId="0" borderId="107" xfId="0" applyFont="1" applyBorder="1" applyAlignment="1">
      <alignment horizontal="left"/>
    </xf>
    <xf numFmtId="0" fontId="6" fillId="0" borderId="155" xfId="0" applyFont="1" applyBorder="1" applyAlignment="1">
      <alignment horizontal="left"/>
    </xf>
    <xf numFmtId="0" fontId="7" fillId="0" borderId="24" xfId="0" applyFont="1" applyBorder="1" applyAlignment="1">
      <alignment horizontal="left" vertical="center" wrapText="1"/>
    </xf>
    <xf numFmtId="0" fontId="7" fillId="0" borderId="72" xfId="0" applyFont="1" applyBorder="1" applyAlignment="1">
      <alignment horizontal="left" vertical="center" wrapText="1"/>
    </xf>
    <xf numFmtId="0" fontId="6" fillId="35" borderId="153" xfId="64" applyFont="1" applyFill="1" applyBorder="1" applyAlignment="1">
      <alignment horizontal="center" vertical="center" wrapText="1"/>
      <protection/>
    </xf>
    <xf numFmtId="0" fontId="6" fillId="35" borderId="154" xfId="64" applyFont="1" applyFill="1" applyBorder="1" applyAlignment="1">
      <alignment horizontal="center" vertical="center" wrapText="1"/>
      <protection/>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0" xfId="0" applyFont="1" applyBorder="1" applyAlignment="1">
      <alignment horizontal="center" vertical="center"/>
    </xf>
    <xf numFmtId="1" fontId="6" fillId="0" borderId="148" xfId="60" applyNumberFormat="1" applyFont="1" applyBorder="1" applyAlignment="1">
      <alignment horizontal="center" vertical="center" wrapText="1"/>
      <protection/>
    </xf>
    <xf numFmtId="0" fontId="6" fillId="0" borderId="11" xfId="0" applyFont="1" applyBorder="1" applyAlignment="1">
      <alignment horizontal="center" vertical="center"/>
    </xf>
    <xf numFmtId="0" fontId="6" fillId="0" borderId="32" xfId="0" applyFont="1" applyBorder="1" applyAlignment="1">
      <alignment horizontal="center" vertical="center"/>
    </xf>
    <xf numFmtId="0" fontId="6" fillId="0" borderId="145" xfId="0" applyFont="1" applyBorder="1" applyAlignment="1">
      <alignment horizontal="center" vertical="center"/>
    </xf>
    <xf numFmtId="1" fontId="6" fillId="32" borderId="0" xfId="61" applyNumberFormat="1" applyFont="1" applyFill="1" applyAlignment="1">
      <alignment horizontal="center"/>
      <protection/>
    </xf>
    <xf numFmtId="1" fontId="6" fillId="0" borderId="0" xfId="61" applyNumberFormat="1" applyFont="1" applyAlignment="1">
      <alignment horizontal="center"/>
      <protection/>
    </xf>
    <xf numFmtId="0" fontId="6" fillId="0" borderId="143" xfId="64" applyFont="1" applyBorder="1" applyAlignment="1">
      <alignment horizontal="center" vertical="center"/>
      <protection/>
    </xf>
    <xf numFmtId="49" fontId="7" fillId="0" borderId="0" xfId="64" applyNumberFormat="1" applyFont="1" applyAlignment="1">
      <alignment horizontal="left" vertical="top" wrapText="1"/>
      <protection/>
    </xf>
    <xf numFmtId="0" fontId="7" fillId="0" borderId="0" xfId="64" applyFont="1" applyAlignment="1">
      <alignment vertical="center"/>
      <protection/>
    </xf>
    <xf numFmtId="0" fontId="7" fillId="0" borderId="60" xfId="0" applyFont="1" applyBorder="1" applyAlignment="1">
      <alignment horizontal="left" vertical="center" wrapText="1"/>
    </xf>
    <xf numFmtId="0" fontId="7" fillId="0" borderId="116" xfId="0" applyFont="1" applyBorder="1" applyAlignment="1">
      <alignment horizontal="left" vertical="center" wrapText="1"/>
    </xf>
    <xf numFmtId="0" fontId="7" fillId="0" borderId="10" xfId="0" applyFont="1" applyBorder="1" applyAlignment="1">
      <alignment horizontal="left" vertical="center" wrapText="1"/>
    </xf>
    <xf numFmtId="0" fontId="6" fillId="35" borderId="150" xfId="64" applyFont="1" applyFill="1" applyBorder="1" applyAlignment="1">
      <alignment horizontal="left" wrapText="1"/>
      <protection/>
    </xf>
    <xf numFmtId="0" fontId="6" fillId="35" borderId="151" xfId="64" applyFont="1" applyFill="1" applyBorder="1" applyAlignment="1">
      <alignment horizontal="left" wrapText="1"/>
      <protection/>
    </xf>
    <xf numFmtId="0" fontId="6" fillId="35" borderId="152" xfId="64" applyFont="1" applyFill="1" applyBorder="1" applyAlignment="1">
      <alignment horizontal="left" wrapText="1"/>
      <protection/>
    </xf>
    <xf numFmtId="0" fontId="6" fillId="0" borderId="18" xfId="0" applyFont="1" applyBorder="1" applyAlignment="1">
      <alignment horizontal="left"/>
    </xf>
    <xf numFmtId="0" fontId="6" fillId="0" borderId="19" xfId="0" applyFont="1" applyBorder="1" applyAlignment="1">
      <alignment horizontal="left"/>
    </xf>
    <xf numFmtId="49" fontId="6" fillId="0" borderId="18"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0" fontId="6" fillId="0" borderId="18"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17" xfId="61" applyFont="1" applyBorder="1" applyAlignment="1">
      <alignment horizontal="left" vertical="center" wrapText="1"/>
      <protection/>
    </xf>
    <xf numFmtId="0" fontId="7" fillId="0" borderId="19" xfId="0" applyFont="1" applyBorder="1" applyAlignment="1">
      <alignment horizontal="left" vertical="center" wrapText="1"/>
    </xf>
    <xf numFmtId="0" fontId="7" fillId="0" borderId="19" xfId="61" applyFont="1" applyBorder="1" applyAlignment="1">
      <alignment horizontal="left" wrapText="1"/>
      <protection/>
    </xf>
    <xf numFmtId="0" fontId="7" fillId="0" borderId="17" xfId="61" applyFont="1" applyBorder="1" applyAlignment="1">
      <alignment horizontal="left" wrapText="1"/>
      <protection/>
    </xf>
    <xf numFmtId="0" fontId="6" fillId="0" borderId="18" xfId="61" applyFont="1" applyBorder="1" applyAlignment="1">
      <alignment wrapText="1"/>
      <protection/>
    </xf>
    <xf numFmtId="0" fontId="6" fillId="0" borderId="19" xfId="61" applyFont="1" applyBorder="1" applyAlignment="1">
      <alignment wrapText="1"/>
      <protection/>
    </xf>
    <xf numFmtId="0" fontId="6" fillId="0" borderId="17" xfId="61" applyFont="1" applyBorder="1" applyAlignment="1">
      <alignment wrapText="1"/>
      <protection/>
    </xf>
    <xf numFmtId="0" fontId="6" fillId="0" borderId="18" xfId="61" applyFont="1" applyBorder="1" applyAlignment="1">
      <alignment horizontal="left" wrapText="1"/>
      <protection/>
    </xf>
    <xf numFmtId="0" fontId="6" fillId="0" borderId="19" xfId="61" applyFont="1" applyBorder="1" applyAlignment="1">
      <alignment horizontal="left" wrapText="1"/>
      <protection/>
    </xf>
    <xf numFmtId="0" fontId="6" fillId="0" borderId="17" xfId="61" applyFont="1" applyBorder="1" applyAlignment="1">
      <alignment horizontal="left" wrapText="1"/>
      <protection/>
    </xf>
    <xf numFmtId="0" fontId="7" fillId="0" borderId="19" xfId="0" applyFont="1" applyBorder="1" applyAlignment="1">
      <alignment horizontal="left"/>
    </xf>
    <xf numFmtId="0" fontId="6" fillId="0" borderId="18" xfId="64" applyFont="1" applyBorder="1" applyAlignment="1">
      <alignment horizontal="left" vertical="center" wrapText="1"/>
      <protection/>
    </xf>
    <xf numFmtId="0" fontId="6" fillId="0" borderId="19" xfId="64" applyFont="1" applyBorder="1" applyAlignment="1">
      <alignment horizontal="left" vertical="center" wrapText="1"/>
      <protection/>
    </xf>
    <xf numFmtId="0" fontId="6" fillId="0" borderId="17" xfId="64" applyFont="1" applyBorder="1" applyAlignment="1">
      <alignment horizontal="left" vertical="center" wrapText="1"/>
      <protection/>
    </xf>
    <xf numFmtId="0" fontId="6" fillId="35" borderId="107" xfId="64" applyFont="1" applyFill="1" applyBorder="1" applyAlignment="1">
      <alignment horizontal="left" wrapText="1"/>
      <protection/>
    </xf>
    <xf numFmtId="0" fontId="6" fillId="35" borderId="108" xfId="64" applyFont="1" applyFill="1" applyBorder="1" applyAlignment="1">
      <alignment horizontal="left" wrapText="1"/>
      <protection/>
    </xf>
    <xf numFmtId="0" fontId="6" fillId="35" borderId="106" xfId="64" applyFont="1" applyFill="1" applyBorder="1" applyAlignment="1">
      <alignment horizontal="lef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419100"/>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419100"/>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43915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43915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362825" y="30003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362825"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419100"/>
          <a:ext cx="733425"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1066800" y="30003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743700" y="37814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743700" y="37814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34050" y="2428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34050" y="24288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419100"/>
          <a:ext cx="590550" cy="304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7814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3815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50545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50545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3815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90550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90550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Y644"/>
  <sheetViews>
    <sheetView zoomScale="86" zoomScaleNormal="86" zoomScaleSheetLayoutView="100" zoomScalePageLayoutView="0" workbookViewId="0" topLeftCell="A319">
      <selection activeCell="E313" sqref="E313"/>
    </sheetView>
  </sheetViews>
  <sheetFormatPr defaultColWidth="9.140625" defaultRowHeight="12.75"/>
  <cols>
    <col min="1" max="1" width="4.8515625" style="6" customWidth="1"/>
    <col min="2" max="2" width="5.28125" style="6" customWidth="1"/>
    <col min="3" max="3" width="99.8515625" style="6" customWidth="1"/>
    <col min="4" max="4" width="12.421875" style="6" bestFit="1" customWidth="1"/>
    <col min="5" max="5" width="17.28125" style="5" customWidth="1"/>
    <col min="6" max="6" width="12.7109375" style="5" customWidth="1"/>
    <col min="7" max="7" width="13.8515625" style="5" customWidth="1"/>
    <col min="8" max="8" width="12.00390625" style="5" customWidth="1"/>
    <col min="9" max="9" width="12.8515625" style="5" customWidth="1"/>
    <col min="10" max="10" width="14.421875" style="5" customWidth="1"/>
    <col min="11" max="11" width="14.00390625" style="5" customWidth="1"/>
    <col min="12" max="12" width="14.140625" style="5" customWidth="1"/>
    <col min="13" max="16384" width="9.140625" style="6" customWidth="1"/>
  </cols>
  <sheetData>
    <row r="1" spans="1:12" ht="15.75">
      <c r="A1" s="1"/>
      <c r="B1" s="1"/>
      <c r="C1" s="1"/>
      <c r="D1" s="2"/>
      <c r="E1" s="3"/>
      <c r="F1" s="3"/>
      <c r="G1" s="4"/>
      <c r="H1" s="3"/>
      <c r="I1" s="3"/>
      <c r="L1" s="239" t="s">
        <v>881</v>
      </c>
    </row>
    <row r="2" spans="1:9" ht="15.75">
      <c r="A2" s="920" t="s">
        <v>1753</v>
      </c>
      <c r="B2" s="7"/>
      <c r="C2" s="7"/>
      <c r="D2" s="2"/>
      <c r="E2" s="3"/>
      <c r="F2" s="3"/>
      <c r="G2" s="4"/>
      <c r="H2" s="3"/>
      <c r="I2" s="3"/>
    </row>
    <row r="3" spans="1:9" ht="21.75" customHeight="1">
      <c r="A3" s="8" t="s">
        <v>582</v>
      </c>
      <c r="B3" s="8"/>
      <c r="C3" s="9"/>
      <c r="D3" s="2"/>
      <c r="E3" s="3"/>
      <c r="F3" s="3"/>
      <c r="G3" s="3"/>
      <c r="H3" s="3"/>
      <c r="I3" s="3"/>
    </row>
    <row r="4" spans="1:9" ht="15.75">
      <c r="A4" s="8"/>
      <c r="B4" s="8"/>
      <c r="C4" s="9"/>
      <c r="D4" s="2"/>
      <c r="E4" s="3"/>
      <c r="F4" s="3"/>
      <c r="G4" s="3"/>
      <c r="H4" s="3"/>
      <c r="I4" s="3"/>
    </row>
    <row r="5" spans="1:9" ht="15.75">
      <c r="A5" s="1020" t="s">
        <v>596</v>
      </c>
      <c r="B5" s="1020"/>
      <c r="C5" s="1020"/>
      <c r="D5" s="1020"/>
      <c r="E5" s="1020"/>
      <c r="F5" s="1020"/>
      <c r="G5" s="1020"/>
      <c r="H5" s="1020"/>
      <c r="I5" s="1020"/>
    </row>
    <row r="6" spans="1:9" ht="15.75">
      <c r="A6" s="1020" t="s">
        <v>1760</v>
      </c>
      <c r="B6" s="1020"/>
      <c r="C6" s="1020"/>
      <c r="D6" s="1020"/>
      <c r="E6" s="1020"/>
      <c r="F6" s="1020"/>
      <c r="G6" s="1020"/>
      <c r="H6" s="1020"/>
      <c r="I6" s="1020"/>
    </row>
    <row r="7" spans="1:10" ht="15.75">
      <c r="A7" s="10"/>
      <c r="B7" s="10"/>
      <c r="C7" s="10"/>
      <c r="D7" s="10"/>
      <c r="E7" s="4"/>
      <c r="J7" s="11"/>
    </row>
    <row r="8" spans="1:10" ht="13.5" customHeight="1">
      <c r="A8" s="1" t="s">
        <v>421</v>
      </c>
      <c r="B8" s="1"/>
      <c r="C8" s="12"/>
      <c r="D8" s="2"/>
      <c r="E8" s="3"/>
      <c r="J8" s="11"/>
    </row>
    <row r="9" spans="1:12" ht="16.5" thickBot="1">
      <c r="A9" s="12"/>
      <c r="B9" s="12"/>
      <c r="C9" s="12"/>
      <c r="D9" s="2"/>
      <c r="E9" s="13"/>
      <c r="F9" s="13"/>
      <c r="G9" s="14"/>
      <c r="H9" s="15"/>
      <c r="I9" s="15"/>
      <c r="J9" s="15"/>
      <c r="K9" s="940" t="s">
        <v>408</v>
      </c>
      <c r="L9" s="941"/>
    </row>
    <row r="10" spans="1:12" ht="21" customHeight="1">
      <c r="A10" s="1022" t="s">
        <v>626</v>
      </c>
      <c r="B10" s="1023"/>
      <c r="C10" s="1024"/>
      <c r="D10" s="1042" t="s">
        <v>1736</v>
      </c>
      <c r="E10" s="1045" t="s">
        <v>1761</v>
      </c>
      <c r="F10" s="1045"/>
      <c r="G10" s="1045"/>
      <c r="H10" s="1045"/>
      <c r="I10" s="1045"/>
      <c r="J10" s="1040" t="s">
        <v>201</v>
      </c>
      <c r="K10" s="1040"/>
      <c r="L10" s="1041"/>
    </row>
    <row r="11" spans="1:12" ht="43.5" customHeight="1">
      <c r="A11" s="1025"/>
      <c r="B11" s="1026"/>
      <c r="C11" s="1027"/>
      <c r="D11" s="1043"/>
      <c r="E11" s="16" t="s">
        <v>670</v>
      </c>
      <c r="F11" s="1021" t="s">
        <v>671</v>
      </c>
      <c r="G11" s="1021"/>
      <c r="H11" s="1021"/>
      <c r="I11" s="1021"/>
      <c r="J11" s="1046">
        <v>2023</v>
      </c>
      <c r="K11" s="1046">
        <v>2024</v>
      </c>
      <c r="L11" s="1048">
        <v>2025</v>
      </c>
    </row>
    <row r="12" spans="1:12" ht="39" customHeight="1" thickBot="1">
      <c r="A12" s="1028"/>
      <c r="B12" s="1029"/>
      <c r="C12" s="1030"/>
      <c r="D12" s="1044"/>
      <c r="E12" s="17" t="s">
        <v>672</v>
      </c>
      <c r="F12" s="18" t="s">
        <v>674</v>
      </c>
      <c r="G12" s="18" t="s">
        <v>675</v>
      </c>
      <c r="H12" s="18" t="s">
        <v>676</v>
      </c>
      <c r="I12" s="18" t="s">
        <v>677</v>
      </c>
      <c r="J12" s="1047"/>
      <c r="K12" s="1047"/>
      <c r="L12" s="1049"/>
    </row>
    <row r="13" spans="1:12" ht="40.5" customHeight="1">
      <c r="A13" s="1011" t="s">
        <v>872</v>
      </c>
      <c r="B13" s="1012"/>
      <c r="C13" s="1012"/>
      <c r="D13" s="250" t="s">
        <v>444</v>
      </c>
      <c r="E13" s="251">
        <f>F13+G13+H13+I13</f>
        <v>1388198.01</v>
      </c>
      <c r="F13" s="251">
        <f>F15+F117+F124+F140+F202+F265+F270</f>
        <v>438086.75</v>
      </c>
      <c r="G13" s="251">
        <f aca="true" t="shared" si="0" ref="G13:L13">G15+G117+G124+G140+G202+G265+G270</f>
        <v>314112.75</v>
      </c>
      <c r="H13" s="251">
        <f t="shared" si="0"/>
        <v>318335.75</v>
      </c>
      <c r="I13" s="251">
        <f t="shared" si="0"/>
        <v>317662.76</v>
      </c>
      <c r="J13" s="251">
        <f t="shared" si="0"/>
        <v>1497962.51</v>
      </c>
      <c r="K13" s="251">
        <f t="shared" si="0"/>
        <v>1493345.36</v>
      </c>
      <c r="L13" s="252">
        <f t="shared" si="0"/>
        <v>1485663.72</v>
      </c>
    </row>
    <row r="14" spans="1:12" ht="15.75">
      <c r="A14" s="19" t="s">
        <v>868</v>
      </c>
      <c r="B14" s="20"/>
      <c r="C14" s="20"/>
      <c r="D14" s="21" t="s">
        <v>753</v>
      </c>
      <c r="E14" s="22">
        <f>F14+G14+H14+I14</f>
        <v>1025381.04</v>
      </c>
      <c r="F14" s="22">
        <f aca="true" t="shared" si="1" ref="F14:L14">F15-F44-F111+F117</f>
        <v>350406.01</v>
      </c>
      <c r="G14" s="22">
        <f t="shared" si="1"/>
        <v>224846.01</v>
      </c>
      <c r="H14" s="22">
        <f t="shared" si="1"/>
        <v>228986.01</v>
      </c>
      <c r="I14" s="22">
        <f t="shared" si="1"/>
        <v>221143.01</v>
      </c>
      <c r="J14" s="22">
        <f>J15-J44-J111+J117</f>
        <v>1074297.02</v>
      </c>
      <c r="K14" s="22">
        <f t="shared" si="1"/>
        <v>1080055.04</v>
      </c>
      <c r="L14" s="23">
        <f t="shared" si="1"/>
        <v>1083941.74</v>
      </c>
    </row>
    <row r="15" spans="1:12" ht="15.75">
      <c r="A15" s="24" t="s">
        <v>238</v>
      </c>
      <c r="B15" s="25"/>
      <c r="C15" s="26"/>
      <c r="D15" s="27" t="s">
        <v>286</v>
      </c>
      <c r="E15" s="22">
        <f aca="true" t="shared" si="2" ref="E15:E78">F15+G15+H15+I15</f>
        <v>1165035.04</v>
      </c>
      <c r="F15" s="22">
        <f>F16+F64</f>
        <v>382295.01</v>
      </c>
      <c r="G15" s="22">
        <f aca="true" t="shared" si="3" ref="G15:L15">G16+G64</f>
        <v>258321.01</v>
      </c>
      <c r="H15" s="22">
        <f t="shared" si="3"/>
        <v>262545.01</v>
      </c>
      <c r="I15" s="22">
        <f t="shared" si="3"/>
        <v>261874.01</v>
      </c>
      <c r="J15" s="22">
        <f t="shared" si="3"/>
        <v>1283430.02</v>
      </c>
      <c r="K15" s="22">
        <f t="shared" si="3"/>
        <v>1279423.04</v>
      </c>
      <c r="L15" s="23">
        <f t="shared" si="3"/>
        <v>1272757.74</v>
      </c>
    </row>
    <row r="16" spans="1:12" ht="15.75">
      <c r="A16" s="19" t="s">
        <v>486</v>
      </c>
      <c r="B16" s="28"/>
      <c r="C16" s="28"/>
      <c r="D16" s="27" t="s">
        <v>287</v>
      </c>
      <c r="E16" s="22">
        <f t="shared" si="2"/>
        <v>1143193.04</v>
      </c>
      <c r="F16" s="22">
        <f>F17+F32+F43+F61</f>
        <v>376398.01</v>
      </c>
      <c r="G16" s="22">
        <f aca="true" t="shared" si="4" ref="G16:L16">G17+G32+G43+G61</f>
        <v>252936.01</v>
      </c>
      <c r="H16" s="22">
        <f t="shared" si="4"/>
        <v>257565.01</v>
      </c>
      <c r="I16" s="22">
        <f t="shared" si="4"/>
        <v>256294.01</v>
      </c>
      <c r="J16" s="22">
        <f t="shared" si="4"/>
        <v>1260846.02</v>
      </c>
      <c r="K16" s="22">
        <f t="shared" si="4"/>
        <v>1256229.04</v>
      </c>
      <c r="L16" s="23">
        <f t="shared" si="4"/>
        <v>1248983.74</v>
      </c>
    </row>
    <row r="17" spans="1:12" ht="39.75" customHeight="1">
      <c r="A17" s="982" t="s">
        <v>876</v>
      </c>
      <c r="B17" s="983"/>
      <c r="C17" s="983"/>
      <c r="D17" s="27" t="s">
        <v>288</v>
      </c>
      <c r="E17" s="22">
        <f t="shared" si="2"/>
        <v>739660.04</v>
      </c>
      <c r="F17" s="22">
        <f>F18+F21+F29</f>
        <v>184915.01</v>
      </c>
      <c r="G17" s="22">
        <f aca="true" t="shared" si="5" ref="G17:L17">G18+G21+G29</f>
        <v>184915.01</v>
      </c>
      <c r="H17" s="22">
        <f t="shared" si="5"/>
        <v>184915.01</v>
      </c>
      <c r="I17" s="22">
        <f t="shared" si="5"/>
        <v>184915.01</v>
      </c>
      <c r="J17" s="22">
        <f t="shared" si="5"/>
        <v>778862.02</v>
      </c>
      <c r="K17" s="22">
        <f t="shared" si="5"/>
        <v>776643.04</v>
      </c>
      <c r="L17" s="23">
        <f t="shared" si="5"/>
        <v>772944.74</v>
      </c>
    </row>
    <row r="18" spans="1:12" ht="42" customHeight="1">
      <c r="A18" s="982" t="s">
        <v>1735</v>
      </c>
      <c r="B18" s="983"/>
      <c r="C18" s="983"/>
      <c r="D18" s="29" t="s">
        <v>289</v>
      </c>
      <c r="E18" s="22">
        <f t="shared" si="2"/>
        <v>0</v>
      </c>
      <c r="F18" s="22">
        <f>F19</f>
        <v>0</v>
      </c>
      <c r="G18" s="22">
        <f aca="true" t="shared" si="6" ref="G18:L19">G19</f>
        <v>0</v>
      </c>
      <c r="H18" s="22">
        <f t="shared" si="6"/>
        <v>0</v>
      </c>
      <c r="I18" s="22">
        <f t="shared" si="6"/>
        <v>0</v>
      </c>
      <c r="J18" s="22">
        <f t="shared" si="6"/>
        <v>0</v>
      </c>
      <c r="K18" s="22">
        <f t="shared" si="6"/>
        <v>0</v>
      </c>
      <c r="L18" s="23">
        <f t="shared" si="6"/>
        <v>0</v>
      </c>
    </row>
    <row r="19" spans="1:12" ht="15.75">
      <c r="A19" s="19" t="s">
        <v>13</v>
      </c>
      <c r="B19" s="30"/>
      <c r="C19" s="28"/>
      <c r="D19" s="31" t="s">
        <v>163</v>
      </c>
      <c r="E19" s="32">
        <f t="shared" si="2"/>
        <v>0</v>
      </c>
      <c r="F19" s="32">
        <f>F20</f>
        <v>0</v>
      </c>
      <c r="G19" s="32">
        <f t="shared" si="6"/>
        <v>0</v>
      </c>
      <c r="H19" s="32">
        <f t="shared" si="6"/>
        <v>0</v>
      </c>
      <c r="I19" s="32">
        <f t="shared" si="6"/>
        <v>0</v>
      </c>
      <c r="J19" s="32">
        <f t="shared" si="6"/>
        <v>0</v>
      </c>
      <c r="K19" s="32">
        <f t="shared" si="6"/>
        <v>0</v>
      </c>
      <c r="L19" s="33">
        <f t="shared" si="6"/>
        <v>0</v>
      </c>
    </row>
    <row r="20" spans="1:12" ht="18.75">
      <c r="A20" s="19"/>
      <c r="B20" s="28" t="s">
        <v>1724</v>
      </c>
      <c r="C20" s="30"/>
      <c r="D20" s="31" t="s">
        <v>628</v>
      </c>
      <c r="E20" s="32">
        <f t="shared" si="2"/>
        <v>0</v>
      </c>
      <c r="F20" s="32">
        <f>F320</f>
        <v>0</v>
      </c>
      <c r="G20" s="32">
        <f aca="true" t="shared" si="7" ref="G20:L20">G320</f>
        <v>0</v>
      </c>
      <c r="H20" s="32">
        <f t="shared" si="7"/>
        <v>0</v>
      </c>
      <c r="I20" s="32">
        <f t="shared" si="7"/>
        <v>0</v>
      </c>
      <c r="J20" s="32">
        <f t="shared" si="7"/>
        <v>0</v>
      </c>
      <c r="K20" s="32">
        <f t="shared" si="7"/>
        <v>0</v>
      </c>
      <c r="L20" s="33">
        <f t="shared" si="7"/>
        <v>0</v>
      </c>
    </row>
    <row r="21" spans="1:12" ht="41.25" customHeight="1">
      <c r="A21" s="987" t="s">
        <v>1734</v>
      </c>
      <c r="B21" s="988"/>
      <c r="C21" s="988"/>
      <c r="D21" s="29" t="s">
        <v>290</v>
      </c>
      <c r="E21" s="22">
        <f t="shared" si="2"/>
        <v>739660.04</v>
      </c>
      <c r="F21" s="22">
        <f>F22+F25</f>
        <v>184915.01</v>
      </c>
      <c r="G21" s="22">
        <f aca="true" t="shared" si="8" ref="G21:L21">G22+G25</f>
        <v>184915.01</v>
      </c>
      <c r="H21" s="22">
        <f t="shared" si="8"/>
        <v>184915.01</v>
      </c>
      <c r="I21" s="22">
        <f t="shared" si="8"/>
        <v>184915.01</v>
      </c>
      <c r="J21" s="22">
        <f t="shared" si="8"/>
        <v>778862.02</v>
      </c>
      <c r="K21" s="22">
        <f t="shared" si="8"/>
        <v>776643.04</v>
      </c>
      <c r="L21" s="23">
        <f t="shared" si="8"/>
        <v>772944.74</v>
      </c>
    </row>
    <row r="22" spans="1:12" ht="15.75">
      <c r="A22" s="19" t="s">
        <v>600</v>
      </c>
      <c r="B22" s="20"/>
      <c r="C22" s="28"/>
      <c r="D22" s="31" t="s">
        <v>52</v>
      </c>
      <c r="E22" s="32">
        <f t="shared" si="2"/>
        <v>0</v>
      </c>
      <c r="F22" s="32">
        <f>F23+F24</f>
        <v>0</v>
      </c>
      <c r="G22" s="32">
        <f aca="true" t="shared" si="9" ref="G22:L22">G23+G24</f>
        <v>0</v>
      </c>
      <c r="H22" s="32">
        <f t="shared" si="9"/>
        <v>0</v>
      </c>
      <c r="I22" s="32">
        <f t="shared" si="9"/>
        <v>0</v>
      </c>
      <c r="J22" s="32">
        <f t="shared" si="9"/>
        <v>0</v>
      </c>
      <c r="K22" s="32">
        <f t="shared" si="9"/>
        <v>0</v>
      </c>
      <c r="L22" s="33">
        <f t="shared" si="9"/>
        <v>0</v>
      </c>
    </row>
    <row r="23" spans="1:12" ht="15.75">
      <c r="A23" s="19"/>
      <c r="B23" s="28" t="s">
        <v>598</v>
      </c>
      <c r="C23" s="28"/>
      <c r="D23" s="31" t="s">
        <v>599</v>
      </c>
      <c r="E23" s="32">
        <f t="shared" si="2"/>
        <v>0</v>
      </c>
      <c r="F23" s="32">
        <f>F323</f>
        <v>0</v>
      </c>
      <c r="G23" s="32">
        <f aca="true" t="shared" si="10" ref="G23:L24">G323</f>
        <v>0</v>
      </c>
      <c r="H23" s="32">
        <f t="shared" si="10"/>
        <v>0</v>
      </c>
      <c r="I23" s="32">
        <f t="shared" si="10"/>
        <v>0</v>
      </c>
      <c r="J23" s="32">
        <f t="shared" si="10"/>
        <v>0</v>
      </c>
      <c r="K23" s="32">
        <f t="shared" si="10"/>
        <v>0</v>
      </c>
      <c r="L23" s="33">
        <f t="shared" si="10"/>
        <v>0</v>
      </c>
    </row>
    <row r="24" spans="1:12" ht="15.75">
      <c r="A24" s="34"/>
      <c r="B24" s="1013" t="s">
        <v>278</v>
      </c>
      <c r="C24" s="1013"/>
      <c r="D24" s="31" t="s">
        <v>659</v>
      </c>
      <c r="E24" s="32">
        <f t="shared" si="2"/>
        <v>0</v>
      </c>
      <c r="F24" s="32">
        <f>F324</f>
        <v>0</v>
      </c>
      <c r="G24" s="32">
        <f t="shared" si="10"/>
        <v>0</v>
      </c>
      <c r="H24" s="32">
        <f t="shared" si="10"/>
        <v>0</v>
      </c>
      <c r="I24" s="32">
        <f t="shared" si="10"/>
        <v>0</v>
      </c>
      <c r="J24" s="32">
        <f t="shared" si="10"/>
        <v>0</v>
      </c>
      <c r="K24" s="32">
        <f t="shared" si="10"/>
        <v>0</v>
      </c>
      <c r="L24" s="33">
        <f t="shared" si="10"/>
        <v>0</v>
      </c>
    </row>
    <row r="25" spans="1:12" ht="15.75">
      <c r="A25" s="982" t="s">
        <v>842</v>
      </c>
      <c r="B25" s="983"/>
      <c r="C25" s="983"/>
      <c r="D25" s="31" t="s">
        <v>164</v>
      </c>
      <c r="E25" s="32">
        <f t="shared" si="2"/>
        <v>739660.04</v>
      </c>
      <c r="F25" s="32">
        <f>F26+F27+F28</f>
        <v>184915.01</v>
      </c>
      <c r="G25" s="32">
        <f aca="true" t="shared" si="11" ref="G25:L25">G26+G27+G28</f>
        <v>184915.01</v>
      </c>
      <c r="H25" s="32">
        <f t="shared" si="11"/>
        <v>184915.01</v>
      </c>
      <c r="I25" s="32">
        <f t="shared" si="11"/>
        <v>184915.01</v>
      </c>
      <c r="J25" s="32">
        <f t="shared" si="11"/>
        <v>778862.02</v>
      </c>
      <c r="K25" s="32">
        <f t="shared" si="11"/>
        <v>776643.04</v>
      </c>
      <c r="L25" s="33">
        <f t="shared" si="11"/>
        <v>772944.74</v>
      </c>
    </row>
    <row r="26" spans="1:12" ht="15.75">
      <c r="A26" s="19"/>
      <c r="B26" s="28" t="s">
        <v>175</v>
      </c>
      <c r="C26" s="30"/>
      <c r="D26" s="31" t="s">
        <v>176</v>
      </c>
      <c r="E26" s="32">
        <f t="shared" si="2"/>
        <v>0</v>
      </c>
      <c r="F26" s="32">
        <f>F326</f>
        <v>0</v>
      </c>
      <c r="G26" s="32">
        <f aca="true" t="shared" si="12" ref="G26:L26">G326</f>
        <v>0</v>
      </c>
      <c r="H26" s="32">
        <f t="shared" si="12"/>
        <v>0</v>
      </c>
      <c r="I26" s="32">
        <f t="shared" si="12"/>
        <v>0</v>
      </c>
      <c r="J26" s="32">
        <f t="shared" si="12"/>
        <v>0</v>
      </c>
      <c r="K26" s="32">
        <f t="shared" si="12"/>
        <v>0</v>
      </c>
      <c r="L26" s="33">
        <f t="shared" si="12"/>
        <v>0</v>
      </c>
    </row>
    <row r="27" spans="1:12" ht="15.75">
      <c r="A27" s="19"/>
      <c r="B27" s="942" t="s">
        <v>542</v>
      </c>
      <c r="C27" s="942"/>
      <c r="D27" s="31" t="s">
        <v>665</v>
      </c>
      <c r="E27" s="32">
        <f t="shared" si="2"/>
        <v>739660.04</v>
      </c>
      <c r="F27" s="32">
        <f>F327</f>
        <v>184915.01</v>
      </c>
      <c r="G27" s="32">
        <f aca="true" t="shared" si="13" ref="G27:L27">G327</f>
        <v>184915.01</v>
      </c>
      <c r="H27" s="32">
        <f t="shared" si="13"/>
        <v>184915.01</v>
      </c>
      <c r="I27" s="32">
        <f t="shared" si="13"/>
        <v>184915.01</v>
      </c>
      <c r="J27" s="32">
        <f t="shared" si="13"/>
        <v>778862.02</v>
      </c>
      <c r="K27" s="32">
        <f t="shared" si="13"/>
        <v>776643.04</v>
      </c>
      <c r="L27" s="33">
        <f t="shared" si="13"/>
        <v>772944.74</v>
      </c>
    </row>
    <row r="28" spans="1:12" ht="24.75" customHeight="1">
      <c r="A28" s="19"/>
      <c r="B28" s="970" t="s">
        <v>840</v>
      </c>
      <c r="C28" s="971"/>
      <c r="D28" s="37" t="s">
        <v>841</v>
      </c>
      <c r="E28" s="32">
        <f t="shared" si="2"/>
        <v>0</v>
      </c>
      <c r="F28" s="32">
        <f>F328</f>
        <v>0</v>
      </c>
      <c r="G28" s="32">
        <f aca="true" t="shared" si="14" ref="G28:L28">G328</f>
        <v>0</v>
      </c>
      <c r="H28" s="32">
        <f t="shared" si="14"/>
        <v>0</v>
      </c>
      <c r="I28" s="32">
        <f t="shared" si="14"/>
        <v>0</v>
      </c>
      <c r="J28" s="32">
        <f t="shared" si="14"/>
        <v>0</v>
      </c>
      <c r="K28" s="32">
        <f t="shared" si="14"/>
        <v>0</v>
      </c>
      <c r="L28" s="33">
        <f t="shared" si="14"/>
        <v>0</v>
      </c>
    </row>
    <row r="29" spans="1:12" ht="38.25" customHeight="1">
      <c r="A29" s="982" t="s">
        <v>878</v>
      </c>
      <c r="B29" s="983"/>
      <c r="C29" s="983"/>
      <c r="D29" s="30" t="s">
        <v>291</v>
      </c>
      <c r="E29" s="32">
        <f t="shared" si="2"/>
        <v>0</v>
      </c>
      <c r="F29" s="32">
        <f>F30</f>
        <v>0</v>
      </c>
      <c r="G29" s="32">
        <f aca="true" t="shared" si="15" ref="G29:L30">G30</f>
        <v>0</v>
      </c>
      <c r="H29" s="32">
        <f t="shared" si="15"/>
        <v>0</v>
      </c>
      <c r="I29" s="32">
        <f t="shared" si="15"/>
        <v>0</v>
      </c>
      <c r="J29" s="32">
        <f t="shared" si="15"/>
        <v>0</v>
      </c>
      <c r="K29" s="32">
        <f t="shared" si="15"/>
        <v>0</v>
      </c>
      <c r="L29" s="33">
        <f t="shared" si="15"/>
        <v>0</v>
      </c>
    </row>
    <row r="30" spans="1:12" s="41" customFormat="1" ht="15.75">
      <c r="A30" s="1014" t="s">
        <v>396</v>
      </c>
      <c r="B30" s="1015"/>
      <c r="C30" s="1015"/>
      <c r="D30" s="38" t="s">
        <v>165</v>
      </c>
      <c r="E30" s="32">
        <f t="shared" si="2"/>
        <v>0</v>
      </c>
      <c r="F30" s="39">
        <f>F31</f>
        <v>0</v>
      </c>
      <c r="G30" s="39">
        <f t="shared" si="15"/>
        <v>0</v>
      </c>
      <c r="H30" s="39">
        <f t="shared" si="15"/>
        <v>0</v>
      </c>
      <c r="I30" s="39">
        <f t="shared" si="15"/>
        <v>0</v>
      </c>
      <c r="J30" s="39">
        <f t="shared" si="15"/>
        <v>0</v>
      </c>
      <c r="K30" s="39">
        <f t="shared" si="15"/>
        <v>0</v>
      </c>
      <c r="L30" s="40">
        <f t="shared" si="15"/>
        <v>0</v>
      </c>
    </row>
    <row r="31" spans="1:12" ht="21" customHeight="1">
      <c r="A31" s="19"/>
      <c r="B31" s="28" t="s">
        <v>519</v>
      </c>
      <c r="C31" s="30"/>
      <c r="D31" s="31" t="s">
        <v>19</v>
      </c>
      <c r="E31" s="32">
        <f t="shared" si="2"/>
        <v>0</v>
      </c>
      <c r="F31" s="32">
        <f>F331</f>
        <v>0</v>
      </c>
      <c r="G31" s="32">
        <f aca="true" t="shared" si="16" ref="G31:L31">G331</f>
        <v>0</v>
      </c>
      <c r="H31" s="32">
        <f t="shared" si="16"/>
        <v>0</v>
      </c>
      <c r="I31" s="32">
        <f t="shared" si="16"/>
        <v>0</v>
      </c>
      <c r="J31" s="32">
        <f t="shared" si="16"/>
        <v>0</v>
      </c>
      <c r="K31" s="32">
        <f t="shared" si="16"/>
        <v>0</v>
      </c>
      <c r="L31" s="33">
        <f t="shared" si="16"/>
        <v>0</v>
      </c>
    </row>
    <row r="32" spans="1:12" ht="15.75">
      <c r="A32" s="19" t="s">
        <v>54</v>
      </c>
      <c r="B32" s="28"/>
      <c r="C32" s="35"/>
      <c r="D32" s="29" t="s">
        <v>627</v>
      </c>
      <c r="E32" s="22">
        <f t="shared" si="2"/>
        <v>191001</v>
      </c>
      <c r="F32" s="22">
        <f>F33</f>
        <v>124000</v>
      </c>
      <c r="G32" s="22">
        <f aca="true" t="shared" si="17" ref="G32:L32">G33</f>
        <v>20250</v>
      </c>
      <c r="H32" s="22">
        <f t="shared" si="17"/>
        <v>28000</v>
      </c>
      <c r="I32" s="22">
        <f t="shared" si="17"/>
        <v>18751</v>
      </c>
      <c r="J32" s="22">
        <f t="shared" si="17"/>
        <v>197495</v>
      </c>
      <c r="K32" s="22">
        <f t="shared" si="17"/>
        <v>202828</v>
      </c>
      <c r="L32" s="23">
        <f t="shared" si="17"/>
        <v>207897</v>
      </c>
    </row>
    <row r="33" spans="1:12" ht="15.75">
      <c r="A33" s="982" t="s">
        <v>168</v>
      </c>
      <c r="B33" s="983"/>
      <c r="C33" s="983"/>
      <c r="D33" s="60" t="s">
        <v>177</v>
      </c>
      <c r="E33" s="32">
        <f t="shared" si="2"/>
        <v>191001</v>
      </c>
      <c r="F33" s="32">
        <f>F34+F37+F41+F42</f>
        <v>124000</v>
      </c>
      <c r="G33" s="32">
        <f aca="true" t="shared" si="18" ref="G33:L33">G34+G37+G41+G42</f>
        <v>20250</v>
      </c>
      <c r="H33" s="32">
        <f t="shared" si="18"/>
        <v>28000</v>
      </c>
      <c r="I33" s="32">
        <f t="shared" si="18"/>
        <v>18751</v>
      </c>
      <c r="J33" s="32">
        <f t="shared" si="18"/>
        <v>197495</v>
      </c>
      <c r="K33" s="32">
        <f t="shared" si="18"/>
        <v>202828</v>
      </c>
      <c r="L33" s="33">
        <f t="shared" si="18"/>
        <v>207897</v>
      </c>
    </row>
    <row r="34" spans="1:12" ht="15.75">
      <c r="A34" s="43"/>
      <c r="B34" s="28" t="s">
        <v>430</v>
      </c>
      <c r="C34" s="30"/>
      <c r="D34" s="42" t="s">
        <v>475</v>
      </c>
      <c r="E34" s="32">
        <f t="shared" si="2"/>
        <v>159000</v>
      </c>
      <c r="F34" s="32">
        <f>F35+F36</f>
        <v>109000</v>
      </c>
      <c r="G34" s="32">
        <f aca="true" t="shared" si="19" ref="G34:L34">G35+G36</f>
        <v>14500</v>
      </c>
      <c r="H34" s="32">
        <f t="shared" si="19"/>
        <v>22500</v>
      </c>
      <c r="I34" s="32">
        <f t="shared" si="19"/>
        <v>13000</v>
      </c>
      <c r="J34" s="32">
        <f t="shared" si="19"/>
        <v>164406</v>
      </c>
      <c r="K34" s="32">
        <f t="shared" si="19"/>
        <v>168845</v>
      </c>
      <c r="L34" s="33">
        <f t="shared" si="19"/>
        <v>173066</v>
      </c>
    </row>
    <row r="35" spans="1:12" ht="18" customHeight="1">
      <c r="A35" s="43"/>
      <c r="B35" s="28"/>
      <c r="C35" s="30" t="s">
        <v>4</v>
      </c>
      <c r="D35" s="42" t="s">
        <v>574</v>
      </c>
      <c r="E35" s="32">
        <f t="shared" si="2"/>
        <v>36000</v>
      </c>
      <c r="F35" s="32">
        <f>F335</f>
        <v>24000</v>
      </c>
      <c r="G35" s="32">
        <f aca="true" t="shared" si="20" ref="G35:L35">G335</f>
        <v>5500</v>
      </c>
      <c r="H35" s="32">
        <f t="shared" si="20"/>
        <v>3500</v>
      </c>
      <c r="I35" s="32">
        <f t="shared" si="20"/>
        <v>3000</v>
      </c>
      <c r="J35" s="32">
        <f t="shared" si="20"/>
        <v>37224</v>
      </c>
      <c r="K35" s="32">
        <f t="shared" si="20"/>
        <v>38229</v>
      </c>
      <c r="L35" s="33">
        <f t="shared" si="20"/>
        <v>39185</v>
      </c>
    </row>
    <row r="36" spans="1:12" ht="18" customHeight="1">
      <c r="A36" s="43"/>
      <c r="B36" s="28"/>
      <c r="C36" s="30" t="s">
        <v>169</v>
      </c>
      <c r="D36" s="42" t="s">
        <v>573</v>
      </c>
      <c r="E36" s="32">
        <f t="shared" si="2"/>
        <v>123000</v>
      </c>
      <c r="F36" s="32">
        <f>F336</f>
        <v>85000</v>
      </c>
      <c r="G36" s="32">
        <f aca="true" t="shared" si="21" ref="G36:L36">G336</f>
        <v>9000</v>
      </c>
      <c r="H36" s="32">
        <f t="shared" si="21"/>
        <v>19000</v>
      </c>
      <c r="I36" s="32">
        <f t="shared" si="21"/>
        <v>10000</v>
      </c>
      <c r="J36" s="32">
        <f t="shared" si="21"/>
        <v>127182</v>
      </c>
      <c r="K36" s="32">
        <f t="shared" si="21"/>
        <v>130616</v>
      </c>
      <c r="L36" s="33">
        <f t="shared" si="21"/>
        <v>133881</v>
      </c>
    </row>
    <row r="37" spans="1:12" ht="21" customHeight="1">
      <c r="A37" s="43"/>
      <c r="B37" s="28" t="s">
        <v>170</v>
      </c>
      <c r="C37" s="44"/>
      <c r="D37" s="42" t="s">
        <v>476</v>
      </c>
      <c r="E37" s="32">
        <f t="shared" si="2"/>
        <v>16001</v>
      </c>
      <c r="F37" s="32">
        <f>F38+F39+F40</f>
        <v>9500</v>
      </c>
      <c r="G37" s="32">
        <f aca="true" t="shared" si="22" ref="G37:L37">G38+G39+G40</f>
        <v>1900</v>
      </c>
      <c r="H37" s="32">
        <f t="shared" si="22"/>
        <v>2150</v>
      </c>
      <c r="I37" s="32">
        <f t="shared" si="22"/>
        <v>2451</v>
      </c>
      <c r="J37" s="32">
        <f t="shared" si="22"/>
        <v>16545</v>
      </c>
      <c r="K37" s="32">
        <f t="shared" si="22"/>
        <v>16992</v>
      </c>
      <c r="L37" s="33">
        <f t="shared" si="22"/>
        <v>17416</v>
      </c>
    </row>
    <row r="38" spans="1:12" ht="18" customHeight="1">
      <c r="A38" s="43"/>
      <c r="B38" s="28"/>
      <c r="C38" s="30" t="s">
        <v>5</v>
      </c>
      <c r="D38" s="42" t="s">
        <v>572</v>
      </c>
      <c r="E38" s="32">
        <f t="shared" si="2"/>
        <v>4500</v>
      </c>
      <c r="F38" s="32">
        <f>F338</f>
        <v>2500</v>
      </c>
      <c r="G38" s="32">
        <f aca="true" t="shared" si="23" ref="G38:L38">G338</f>
        <v>700</v>
      </c>
      <c r="H38" s="32">
        <f t="shared" si="23"/>
        <v>450</v>
      </c>
      <c r="I38" s="32">
        <f t="shared" si="23"/>
        <v>850</v>
      </c>
      <c r="J38" s="32">
        <f t="shared" si="23"/>
        <v>4653</v>
      </c>
      <c r="K38" s="32">
        <f t="shared" si="23"/>
        <v>4779</v>
      </c>
      <c r="L38" s="33">
        <f t="shared" si="23"/>
        <v>4898</v>
      </c>
    </row>
    <row r="39" spans="1:12" ht="18" customHeight="1">
      <c r="A39" s="43"/>
      <c r="B39" s="28"/>
      <c r="C39" s="30" t="s">
        <v>214</v>
      </c>
      <c r="D39" s="42" t="s">
        <v>571</v>
      </c>
      <c r="E39" s="32">
        <f t="shared" si="2"/>
        <v>11500</v>
      </c>
      <c r="F39" s="32">
        <f>F339</f>
        <v>7000</v>
      </c>
      <c r="G39" s="32">
        <f aca="true" t="shared" si="24" ref="G39:L39">G339</f>
        <v>1200</v>
      </c>
      <c r="H39" s="32">
        <f t="shared" si="24"/>
        <v>1700</v>
      </c>
      <c r="I39" s="32">
        <f t="shared" si="24"/>
        <v>1600</v>
      </c>
      <c r="J39" s="32">
        <f t="shared" si="24"/>
        <v>11891</v>
      </c>
      <c r="K39" s="32">
        <f t="shared" si="24"/>
        <v>12212</v>
      </c>
      <c r="L39" s="33">
        <f t="shared" si="24"/>
        <v>12517</v>
      </c>
    </row>
    <row r="40" spans="1:12" ht="15.75">
      <c r="A40" s="43"/>
      <c r="B40" s="28"/>
      <c r="C40" s="45" t="s">
        <v>704</v>
      </c>
      <c r="D40" s="42" t="s">
        <v>570</v>
      </c>
      <c r="E40" s="32">
        <f t="shared" si="2"/>
        <v>1</v>
      </c>
      <c r="F40" s="32">
        <f>F340</f>
        <v>0</v>
      </c>
      <c r="G40" s="32">
        <f aca="true" t="shared" si="25" ref="G40:L40">G340</f>
        <v>0</v>
      </c>
      <c r="H40" s="32">
        <f t="shared" si="25"/>
        <v>0</v>
      </c>
      <c r="I40" s="32">
        <f t="shared" si="25"/>
        <v>1</v>
      </c>
      <c r="J40" s="32">
        <f t="shared" si="25"/>
        <v>1</v>
      </c>
      <c r="K40" s="32">
        <f t="shared" si="25"/>
        <v>1</v>
      </c>
      <c r="L40" s="33">
        <f t="shared" si="25"/>
        <v>1</v>
      </c>
    </row>
    <row r="41" spans="1:12" ht="18" customHeight="1">
      <c r="A41" s="43"/>
      <c r="B41" s="28" t="s">
        <v>597</v>
      </c>
      <c r="C41" s="30"/>
      <c r="D41" s="42" t="s">
        <v>477</v>
      </c>
      <c r="E41" s="32">
        <f t="shared" si="2"/>
        <v>13500</v>
      </c>
      <c r="F41" s="32">
        <f>F341</f>
        <v>4000</v>
      </c>
      <c r="G41" s="32">
        <f aca="true" t="shared" si="26" ref="G41:L41">G341</f>
        <v>3500</v>
      </c>
      <c r="H41" s="32">
        <f t="shared" si="26"/>
        <v>3000</v>
      </c>
      <c r="I41" s="32">
        <f t="shared" si="26"/>
        <v>3000</v>
      </c>
      <c r="J41" s="32">
        <f t="shared" si="26"/>
        <v>13959</v>
      </c>
      <c r="K41" s="32">
        <f t="shared" si="26"/>
        <v>14336</v>
      </c>
      <c r="L41" s="33">
        <f t="shared" si="26"/>
        <v>14694</v>
      </c>
    </row>
    <row r="42" spans="1:12" ht="15.75">
      <c r="A42" s="43"/>
      <c r="B42" s="28" t="s">
        <v>520</v>
      </c>
      <c r="C42" s="30"/>
      <c r="D42" s="42" t="s">
        <v>367</v>
      </c>
      <c r="E42" s="32">
        <f t="shared" si="2"/>
        <v>2500</v>
      </c>
      <c r="F42" s="32">
        <f>F342</f>
        <v>1500</v>
      </c>
      <c r="G42" s="32">
        <f aca="true" t="shared" si="27" ref="G42:L42">G342</f>
        <v>350</v>
      </c>
      <c r="H42" s="32">
        <f t="shared" si="27"/>
        <v>350</v>
      </c>
      <c r="I42" s="32">
        <f t="shared" si="27"/>
        <v>300</v>
      </c>
      <c r="J42" s="32">
        <f t="shared" si="27"/>
        <v>2585</v>
      </c>
      <c r="K42" s="32">
        <f t="shared" si="27"/>
        <v>2655</v>
      </c>
      <c r="L42" s="33">
        <f t="shared" si="27"/>
        <v>2721</v>
      </c>
    </row>
    <row r="43" spans="1:12" ht="23.25" customHeight="1">
      <c r="A43" s="982" t="s">
        <v>764</v>
      </c>
      <c r="B43" s="983"/>
      <c r="C43" s="983"/>
      <c r="D43" s="29" t="s">
        <v>629</v>
      </c>
      <c r="E43" s="22">
        <f t="shared" si="2"/>
        <v>187532</v>
      </c>
      <c r="F43" s="22">
        <f>F44+F50+F52+F55</f>
        <v>55483</v>
      </c>
      <c r="G43" s="22">
        <f aca="true" t="shared" si="28" ref="G43:L43">G44+G50+G52+G55</f>
        <v>42771</v>
      </c>
      <c r="H43" s="22">
        <f t="shared" si="28"/>
        <v>40150</v>
      </c>
      <c r="I43" s="22">
        <f t="shared" si="28"/>
        <v>49128</v>
      </c>
      <c r="J43" s="22">
        <f t="shared" si="28"/>
        <v>258639</v>
      </c>
      <c r="K43" s="22">
        <f t="shared" si="28"/>
        <v>250210</v>
      </c>
      <c r="L43" s="23">
        <f t="shared" si="28"/>
        <v>240930</v>
      </c>
    </row>
    <row r="44" spans="1:12" ht="21" customHeight="1">
      <c r="A44" s="987" t="s">
        <v>742</v>
      </c>
      <c r="B44" s="988"/>
      <c r="C44" s="988"/>
      <c r="D44" s="42" t="s">
        <v>312</v>
      </c>
      <c r="E44" s="32">
        <f t="shared" si="2"/>
        <v>139674</v>
      </c>
      <c r="F44" s="32">
        <f>F45+F46+F47+F48+F49</f>
        <v>31894</v>
      </c>
      <c r="G44" s="32">
        <f aca="true" t="shared" si="29" ref="G44:L44">G45+G46+G47+G48+G49</f>
        <v>33480</v>
      </c>
      <c r="H44" s="32">
        <f t="shared" si="29"/>
        <v>33564</v>
      </c>
      <c r="I44" s="32">
        <f t="shared" si="29"/>
        <v>40736</v>
      </c>
      <c r="J44" s="32">
        <f t="shared" si="29"/>
        <v>209154</v>
      </c>
      <c r="K44" s="32">
        <f t="shared" si="29"/>
        <v>199389</v>
      </c>
      <c r="L44" s="33">
        <f t="shared" si="29"/>
        <v>188838</v>
      </c>
    </row>
    <row r="45" spans="1:12" ht="15.75">
      <c r="A45" s="43"/>
      <c r="B45" s="1016" t="s">
        <v>68</v>
      </c>
      <c r="C45" s="1016"/>
      <c r="D45" s="42" t="s">
        <v>313</v>
      </c>
      <c r="E45" s="32">
        <f t="shared" si="2"/>
        <v>0</v>
      </c>
      <c r="F45" s="32">
        <f>F345</f>
        <v>0</v>
      </c>
      <c r="G45" s="32">
        <f aca="true" t="shared" si="30" ref="G45:L45">G345</f>
        <v>0</v>
      </c>
      <c r="H45" s="32">
        <f t="shared" si="30"/>
        <v>0</v>
      </c>
      <c r="I45" s="32">
        <f t="shared" si="30"/>
        <v>0</v>
      </c>
      <c r="J45" s="32">
        <f t="shared" si="30"/>
        <v>0</v>
      </c>
      <c r="K45" s="32">
        <f t="shared" si="30"/>
        <v>0</v>
      </c>
      <c r="L45" s="33">
        <f t="shared" si="30"/>
        <v>0</v>
      </c>
    </row>
    <row r="46" spans="1:12" ht="40.5" customHeight="1">
      <c r="A46" s="43"/>
      <c r="B46" s="1016" t="s">
        <v>654</v>
      </c>
      <c r="C46" s="1016"/>
      <c r="D46" s="42" t="s">
        <v>314</v>
      </c>
      <c r="E46" s="32">
        <f t="shared" si="2"/>
        <v>113367</v>
      </c>
      <c r="F46" s="32">
        <f aca="true" t="shared" si="31" ref="F46:L46">F346</f>
        <v>24158</v>
      </c>
      <c r="G46" s="32">
        <f t="shared" si="31"/>
        <v>25743</v>
      </c>
      <c r="H46" s="32">
        <f>H346</f>
        <v>28406</v>
      </c>
      <c r="I46" s="32">
        <f t="shared" si="31"/>
        <v>35060</v>
      </c>
      <c r="J46" s="32">
        <f t="shared" si="31"/>
        <v>181453</v>
      </c>
      <c r="K46" s="32">
        <f t="shared" si="31"/>
        <v>170303</v>
      </c>
      <c r="L46" s="33">
        <f t="shared" si="31"/>
        <v>158443</v>
      </c>
    </row>
    <row r="47" spans="1:12" ht="15.75">
      <c r="A47" s="47"/>
      <c r="B47" s="48" t="s">
        <v>740</v>
      </c>
      <c r="C47" s="48"/>
      <c r="D47" s="49" t="s">
        <v>741</v>
      </c>
      <c r="E47" s="32">
        <f t="shared" si="2"/>
        <v>0</v>
      </c>
      <c r="F47" s="32">
        <f aca="true" t="shared" si="32" ref="F47:L47">F347</f>
        <v>0</v>
      </c>
      <c r="G47" s="32">
        <f t="shared" si="32"/>
        <v>0</v>
      </c>
      <c r="H47" s="32">
        <f t="shared" si="32"/>
        <v>0</v>
      </c>
      <c r="I47" s="32">
        <f t="shared" si="32"/>
        <v>0</v>
      </c>
      <c r="J47" s="32">
        <f t="shared" si="32"/>
        <v>0</v>
      </c>
      <c r="K47" s="32">
        <f t="shared" si="32"/>
        <v>0</v>
      </c>
      <c r="L47" s="33">
        <f t="shared" si="32"/>
        <v>0</v>
      </c>
    </row>
    <row r="48" spans="1:12" ht="15.75">
      <c r="A48" s="43"/>
      <c r="B48" s="1017" t="s">
        <v>18</v>
      </c>
      <c r="C48" s="1017"/>
      <c r="D48" s="42" t="s">
        <v>666</v>
      </c>
      <c r="E48" s="32">
        <f t="shared" si="2"/>
        <v>0</v>
      </c>
      <c r="F48" s="32">
        <f aca="true" t="shared" si="33" ref="F48:L48">F348</f>
        <v>0</v>
      </c>
      <c r="G48" s="32">
        <f t="shared" si="33"/>
        <v>0</v>
      </c>
      <c r="H48" s="32">
        <f t="shared" si="33"/>
        <v>0</v>
      </c>
      <c r="I48" s="32">
        <f t="shared" si="33"/>
        <v>0</v>
      </c>
      <c r="J48" s="32">
        <f t="shared" si="33"/>
        <v>0</v>
      </c>
      <c r="K48" s="32">
        <f t="shared" si="33"/>
        <v>0</v>
      </c>
      <c r="L48" s="33">
        <f t="shared" si="33"/>
        <v>0</v>
      </c>
    </row>
    <row r="49" spans="1:12" ht="15.75">
      <c r="A49" s="43"/>
      <c r="B49" s="1018" t="s">
        <v>1548</v>
      </c>
      <c r="C49" s="1019"/>
      <c r="D49" s="50" t="s">
        <v>871</v>
      </c>
      <c r="E49" s="32">
        <f t="shared" si="2"/>
        <v>26307</v>
      </c>
      <c r="F49" s="32">
        <f aca="true" t="shared" si="34" ref="F49:L49">F349</f>
        <v>7736</v>
      </c>
      <c r="G49" s="32">
        <f t="shared" si="34"/>
        <v>7737</v>
      </c>
      <c r="H49" s="32">
        <f>H349</f>
        <v>5158</v>
      </c>
      <c r="I49" s="32">
        <f t="shared" si="34"/>
        <v>5676</v>
      </c>
      <c r="J49" s="32">
        <f t="shared" si="34"/>
        <v>27701</v>
      </c>
      <c r="K49" s="32">
        <f t="shared" si="34"/>
        <v>29086</v>
      </c>
      <c r="L49" s="33">
        <f t="shared" si="34"/>
        <v>30395</v>
      </c>
    </row>
    <row r="50" spans="1:12" ht="24.75" customHeight="1">
      <c r="A50" s="19" t="s">
        <v>761</v>
      </c>
      <c r="B50" s="30"/>
      <c r="C50" s="51"/>
      <c r="D50" s="31" t="s">
        <v>762</v>
      </c>
      <c r="E50" s="32">
        <f t="shared" si="2"/>
        <v>8</v>
      </c>
      <c r="F50" s="32">
        <f>F51</f>
        <v>4</v>
      </c>
      <c r="G50" s="32">
        <f aca="true" t="shared" si="35" ref="G50:L50">G51</f>
        <v>1</v>
      </c>
      <c r="H50" s="32">
        <f t="shared" si="35"/>
        <v>1</v>
      </c>
      <c r="I50" s="32">
        <f t="shared" si="35"/>
        <v>2</v>
      </c>
      <c r="J50" s="32">
        <f t="shared" si="35"/>
        <v>8</v>
      </c>
      <c r="K50" s="32">
        <f t="shared" si="35"/>
        <v>8</v>
      </c>
      <c r="L50" s="33">
        <f t="shared" si="35"/>
        <v>9</v>
      </c>
    </row>
    <row r="51" spans="1:12" ht="15.75">
      <c r="A51" s="34"/>
      <c r="B51" s="28" t="s">
        <v>765</v>
      </c>
      <c r="C51" s="30"/>
      <c r="D51" s="52" t="s">
        <v>763</v>
      </c>
      <c r="E51" s="32">
        <f t="shared" si="2"/>
        <v>8</v>
      </c>
      <c r="F51" s="32">
        <f>F351</f>
        <v>4</v>
      </c>
      <c r="G51" s="32">
        <f aca="true" t="shared" si="36" ref="G51:L51">G351</f>
        <v>1</v>
      </c>
      <c r="H51" s="32">
        <f t="shared" si="36"/>
        <v>1</v>
      </c>
      <c r="I51" s="32">
        <f t="shared" si="36"/>
        <v>2</v>
      </c>
      <c r="J51" s="32">
        <f t="shared" si="36"/>
        <v>8</v>
      </c>
      <c r="K51" s="32">
        <f t="shared" si="36"/>
        <v>8</v>
      </c>
      <c r="L51" s="33">
        <f t="shared" si="36"/>
        <v>9</v>
      </c>
    </row>
    <row r="52" spans="1:12" ht="24" customHeight="1">
      <c r="A52" s="43" t="s">
        <v>655</v>
      </c>
      <c r="B52" s="30"/>
      <c r="C52" s="35"/>
      <c r="D52" s="31" t="s">
        <v>166</v>
      </c>
      <c r="E52" s="32">
        <f t="shared" si="2"/>
        <v>350</v>
      </c>
      <c r="F52" s="32">
        <f>F53+F54</f>
        <v>85</v>
      </c>
      <c r="G52" s="32">
        <f aca="true" t="shared" si="37" ref="G52:L52">G53+G54</f>
        <v>90</v>
      </c>
      <c r="H52" s="32">
        <f t="shared" si="37"/>
        <v>85</v>
      </c>
      <c r="I52" s="32">
        <f t="shared" si="37"/>
        <v>90</v>
      </c>
      <c r="J52" s="32">
        <f t="shared" si="37"/>
        <v>362</v>
      </c>
      <c r="K52" s="32">
        <f t="shared" si="37"/>
        <v>372</v>
      </c>
      <c r="L52" s="33">
        <f t="shared" si="37"/>
        <v>381</v>
      </c>
    </row>
    <row r="53" spans="1:12" ht="18" customHeight="1">
      <c r="A53" s="43"/>
      <c r="B53" s="28" t="s">
        <v>487</v>
      </c>
      <c r="C53" s="30"/>
      <c r="D53" s="31" t="s">
        <v>489</v>
      </c>
      <c r="E53" s="32">
        <f t="shared" si="2"/>
        <v>350</v>
      </c>
      <c r="F53" s="32">
        <f>F353</f>
        <v>85</v>
      </c>
      <c r="G53" s="32">
        <f aca="true" t="shared" si="38" ref="G53:L54">G353</f>
        <v>90</v>
      </c>
      <c r="H53" s="32">
        <f t="shared" si="38"/>
        <v>85</v>
      </c>
      <c r="I53" s="32">
        <f t="shared" si="38"/>
        <v>90</v>
      </c>
      <c r="J53" s="32">
        <f t="shared" si="38"/>
        <v>362</v>
      </c>
      <c r="K53" s="32">
        <f t="shared" si="38"/>
        <v>372</v>
      </c>
      <c r="L53" s="33">
        <f t="shared" si="38"/>
        <v>381</v>
      </c>
    </row>
    <row r="54" spans="1:12" ht="18" customHeight="1">
      <c r="A54" s="43"/>
      <c r="B54" s="53" t="s">
        <v>488</v>
      </c>
      <c r="C54" s="30"/>
      <c r="D54" s="31" t="s">
        <v>490</v>
      </c>
      <c r="E54" s="32">
        <f t="shared" si="2"/>
        <v>0</v>
      </c>
      <c r="F54" s="32">
        <f>F354</f>
        <v>0</v>
      </c>
      <c r="G54" s="32">
        <f t="shared" si="38"/>
        <v>0</v>
      </c>
      <c r="H54" s="32">
        <f t="shared" si="38"/>
        <v>0</v>
      </c>
      <c r="I54" s="32">
        <f t="shared" si="38"/>
        <v>0</v>
      </c>
      <c r="J54" s="32">
        <f t="shared" si="38"/>
        <v>0</v>
      </c>
      <c r="K54" s="32">
        <f t="shared" si="38"/>
        <v>0</v>
      </c>
      <c r="L54" s="33">
        <f t="shared" si="38"/>
        <v>0</v>
      </c>
    </row>
    <row r="55" spans="1:12" ht="40.5" customHeight="1">
      <c r="A55" s="987" t="s">
        <v>656</v>
      </c>
      <c r="B55" s="988"/>
      <c r="C55" s="988"/>
      <c r="D55" s="31" t="s">
        <v>491</v>
      </c>
      <c r="E55" s="32">
        <f t="shared" si="2"/>
        <v>47500</v>
      </c>
      <c r="F55" s="32">
        <f aca="true" t="shared" si="39" ref="F55:L55">F56+F59+F60</f>
        <v>23500</v>
      </c>
      <c r="G55" s="32">
        <f t="shared" si="39"/>
        <v>9200</v>
      </c>
      <c r="H55" s="32">
        <f t="shared" si="39"/>
        <v>6500</v>
      </c>
      <c r="I55" s="32">
        <f t="shared" si="39"/>
        <v>8300</v>
      </c>
      <c r="J55" s="32">
        <f t="shared" si="39"/>
        <v>49115</v>
      </c>
      <c r="K55" s="32">
        <f t="shared" si="39"/>
        <v>50441</v>
      </c>
      <c r="L55" s="33">
        <f t="shared" si="39"/>
        <v>51702</v>
      </c>
    </row>
    <row r="56" spans="1:12" ht="15.75">
      <c r="A56" s="43"/>
      <c r="B56" s="28" t="s">
        <v>657</v>
      </c>
      <c r="C56" s="44"/>
      <c r="D56" s="31" t="s">
        <v>492</v>
      </c>
      <c r="E56" s="32">
        <f t="shared" si="2"/>
        <v>37500</v>
      </c>
      <c r="F56" s="32">
        <f aca="true" t="shared" si="40" ref="F56:L56">F57+F58</f>
        <v>21000</v>
      </c>
      <c r="G56" s="32">
        <f t="shared" si="40"/>
        <v>6700</v>
      </c>
      <c r="H56" s="32">
        <f t="shared" si="40"/>
        <v>4000</v>
      </c>
      <c r="I56" s="32">
        <f t="shared" si="40"/>
        <v>5800</v>
      </c>
      <c r="J56" s="32">
        <f t="shared" si="40"/>
        <v>38775</v>
      </c>
      <c r="K56" s="32">
        <f t="shared" si="40"/>
        <v>39822</v>
      </c>
      <c r="L56" s="33">
        <f t="shared" si="40"/>
        <v>40817</v>
      </c>
    </row>
    <row r="57" spans="1:12" ht="15.75">
      <c r="A57" s="43"/>
      <c r="B57" s="54"/>
      <c r="C57" s="30" t="s">
        <v>338</v>
      </c>
      <c r="D57" s="31" t="s">
        <v>388</v>
      </c>
      <c r="E57" s="32">
        <f>F57+G57+H57+I57</f>
        <v>22500</v>
      </c>
      <c r="F57" s="32">
        <f aca="true" t="shared" si="41" ref="F57:L58">F357</f>
        <v>13500</v>
      </c>
      <c r="G57" s="32">
        <f t="shared" si="41"/>
        <v>3500</v>
      </c>
      <c r="H57" s="32">
        <f t="shared" si="41"/>
        <v>2500</v>
      </c>
      <c r="I57" s="32">
        <f t="shared" si="41"/>
        <v>3000</v>
      </c>
      <c r="J57" s="32">
        <f t="shared" si="41"/>
        <v>23265</v>
      </c>
      <c r="K57" s="32">
        <f t="shared" si="41"/>
        <v>23893</v>
      </c>
      <c r="L57" s="33">
        <f t="shared" si="41"/>
        <v>24490</v>
      </c>
    </row>
    <row r="58" spans="1:12" ht="15.75">
      <c r="A58" s="43"/>
      <c r="B58" s="54"/>
      <c r="C58" s="30" t="s">
        <v>339</v>
      </c>
      <c r="D58" s="31" t="s">
        <v>389</v>
      </c>
      <c r="E58" s="32">
        <f>F58+G58+H58+I58</f>
        <v>15000</v>
      </c>
      <c r="F58" s="32">
        <f t="shared" si="41"/>
        <v>7500</v>
      </c>
      <c r="G58" s="32">
        <f t="shared" si="41"/>
        <v>3200</v>
      </c>
      <c r="H58" s="32">
        <f t="shared" si="41"/>
        <v>1500</v>
      </c>
      <c r="I58" s="32">
        <f t="shared" si="41"/>
        <v>2800</v>
      </c>
      <c r="J58" s="32">
        <f t="shared" si="41"/>
        <v>15510</v>
      </c>
      <c r="K58" s="32">
        <f t="shared" si="41"/>
        <v>15929</v>
      </c>
      <c r="L58" s="33">
        <f t="shared" si="41"/>
        <v>16327</v>
      </c>
    </row>
    <row r="59" spans="1:12" ht="15.75">
      <c r="A59" s="43"/>
      <c r="B59" s="28" t="s">
        <v>210</v>
      </c>
      <c r="C59" s="30"/>
      <c r="D59" s="31" t="s">
        <v>493</v>
      </c>
      <c r="E59" s="32">
        <f>F59+G59+H59+I59</f>
        <v>10000</v>
      </c>
      <c r="F59" s="32">
        <f aca="true" t="shared" si="42" ref="F59:L59">F359</f>
        <v>2500</v>
      </c>
      <c r="G59" s="32">
        <f t="shared" si="42"/>
        <v>2500</v>
      </c>
      <c r="H59" s="32">
        <f t="shared" si="42"/>
        <v>2500</v>
      </c>
      <c r="I59" s="32">
        <f t="shared" si="42"/>
        <v>2500</v>
      </c>
      <c r="J59" s="32">
        <f t="shared" si="42"/>
        <v>10340</v>
      </c>
      <c r="K59" s="32">
        <f t="shared" si="42"/>
        <v>10619</v>
      </c>
      <c r="L59" s="33">
        <f t="shared" si="42"/>
        <v>10885</v>
      </c>
    </row>
    <row r="60" spans="1:12" ht="15.75">
      <c r="A60" s="43"/>
      <c r="B60" s="942" t="s">
        <v>101</v>
      </c>
      <c r="C60" s="942"/>
      <c r="D60" s="31" t="s">
        <v>55</v>
      </c>
      <c r="E60" s="32">
        <f>F60+G60+H60+I60</f>
        <v>0</v>
      </c>
      <c r="F60" s="32">
        <f aca="true" t="shared" si="43" ref="F60:L60">F360</f>
        <v>0</v>
      </c>
      <c r="G60" s="32">
        <f t="shared" si="43"/>
        <v>0</v>
      </c>
      <c r="H60" s="32">
        <f t="shared" si="43"/>
        <v>0</v>
      </c>
      <c r="I60" s="32">
        <f t="shared" si="43"/>
        <v>0</v>
      </c>
      <c r="J60" s="32">
        <f t="shared" si="43"/>
        <v>0</v>
      </c>
      <c r="K60" s="32">
        <f t="shared" si="43"/>
        <v>0</v>
      </c>
      <c r="L60" s="33">
        <f t="shared" si="43"/>
        <v>0</v>
      </c>
    </row>
    <row r="61" spans="1:12" ht="21.75" customHeight="1">
      <c r="A61" s="43" t="s">
        <v>274</v>
      </c>
      <c r="B61" s="53"/>
      <c r="C61" s="35"/>
      <c r="D61" s="29" t="s">
        <v>630</v>
      </c>
      <c r="E61" s="22">
        <f t="shared" si="2"/>
        <v>25000</v>
      </c>
      <c r="F61" s="22">
        <f>F62</f>
        <v>12000</v>
      </c>
      <c r="G61" s="22">
        <f aca="true" t="shared" si="44" ref="G61:L62">G62</f>
        <v>5000</v>
      </c>
      <c r="H61" s="22">
        <f t="shared" si="44"/>
        <v>4500</v>
      </c>
      <c r="I61" s="22">
        <f t="shared" si="44"/>
        <v>3500</v>
      </c>
      <c r="J61" s="22">
        <f t="shared" si="44"/>
        <v>25850</v>
      </c>
      <c r="K61" s="22">
        <f t="shared" si="44"/>
        <v>26548</v>
      </c>
      <c r="L61" s="23">
        <f t="shared" si="44"/>
        <v>27212</v>
      </c>
    </row>
    <row r="62" spans="1:12" ht="15.75">
      <c r="A62" s="43" t="s">
        <v>658</v>
      </c>
      <c r="B62" s="30"/>
      <c r="C62" s="35"/>
      <c r="D62" s="31" t="s">
        <v>233</v>
      </c>
      <c r="E62" s="32">
        <f t="shared" si="2"/>
        <v>25000</v>
      </c>
      <c r="F62" s="32">
        <f>F63</f>
        <v>12000</v>
      </c>
      <c r="G62" s="32">
        <f t="shared" si="44"/>
        <v>5000</v>
      </c>
      <c r="H62" s="32">
        <f t="shared" si="44"/>
        <v>4500</v>
      </c>
      <c r="I62" s="32">
        <f t="shared" si="44"/>
        <v>3500</v>
      </c>
      <c r="J62" s="32">
        <f t="shared" si="44"/>
        <v>25850</v>
      </c>
      <c r="K62" s="32">
        <f t="shared" si="44"/>
        <v>26548</v>
      </c>
      <c r="L62" s="33">
        <f t="shared" si="44"/>
        <v>27212</v>
      </c>
    </row>
    <row r="63" spans="1:12" ht="20.25" customHeight="1">
      <c r="A63" s="43"/>
      <c r="B63" s="53" t="s">
        <v>232</v>
      </c>
      <c r="C63" s="30"/>
      <c r="D63" s="31" t="s">
        <v>234</v>
      </c>
      <c r="E63" s="32">
        <f t="shared" si="2"/>
        <v>25000</v>
      </c>
      <c r="F63" s="32">
        <f>F363</f>
        <v>12000</v>
      </c>
      <c r="G63" s="32">
        <f aca="true" t="shared" si="45" ref="G63:L63">G363</f>
        <v>5000</v>
      </c>
      <c r="H63" s="32">
        <f t="shared" si="45"/>
        <v>4500</v>
      </c>
      <c r="I63" s="32">
        <f t="shared" si="45"/>
        <v>3500</v>
      </c>
      <c r="J63" s="32">
        <f t="shared" si="45"/>
        <v>25850</v>
      </c>
      <c r="K63" s="32">
        <f t="shared" si="45"/>
        <v>26548</v>
      </c>
      <c r="L63" s="33">
        <f t="shared" si="45"/>
        <v>27212</v>
      </c>
    </row>
    <row r="64" spans="1:12" ht="24.75" customHeight="1">
      <c r="A64" s="19" t="s">
        <v>275</v>
      </c>
      <c r="B64" s="55"/>
      <c r="C64" s="28"/>
      <c r="D64" s="56" t="s">
        <v>63</v>
      </c>
      <c r="E64" s="22">
        <f t="shared" si="2"/>
        <v>21842</v>
      </c>
      <c r="F64" s="22">
        <f>F65+F76</f>
        <v>5897</v>
      </c>
      <c r="G64" s="22">
        <f aca="true" t="shared" si="46" ref="G64:L64">G65+G76</f>
        <v>5385</v>
      </c>
      <c r="H64" s="22">
        <f t="shared" si="46"/>
        <v>4980</v>
      </c>
      <c r="I64" s="22">
        <f t="shared" si="46"/>
        <v>5580</v>
      </c>
      <c r="J64" s="22">
        <f t="shared" si="46"/>
        <v>22584</v>
      </c>
      <c r="K64" s="22">
        <f t="shared" si="46"/>
        <v>23194</v>
      </c>
      <c r="L64" s="23">
        <f t="shared" si="46"/>
        <v>23774</v>
      </c>
    </row>
    <row r="65" spans="1:12" ht="15.75">
      <c r="A65" s="19" t="s">
        <v>276</v>
      </c>
      <c r="B65" s="28"/>
      <c r="C65" s="35"/>
      <c r="D65" s="29" t="s">
        <v>64</v>
      </c>
      <c r="E65" s="22">
        <f t="shared" si="2"/>
        <v>2000</v>
      </c>
      <c r="F65" s="22">
        <f>F66+F74</f>
        <v>600</v>
      </c>
      <c r="G65" s="22">
        <f aca="true" t="shared" si="47" ref="G65:L65">G66+G74</f>
        <v>500</v>
      </c>
      <c r="H65" s="22">
        <f t="shared" si="47"/>
        <v>500</v>
      </c>
      <c r="I65" s="22">
        <f t="shared" si="47"/>
        <v>400</v>
      </c>
      <c r="J65" s="22">
        <f t="shared" si="47"/>
        <v>2068</v>
      </c>
      <c r="K65" s="22">
        <f t="shared" si="47"/>
        <v>2124</v>
      </c>
      <c r="L65" s="23">
        <f t="shared" si="47"/>
        <v>2177</v>
      </c>
    </row>
    <row r="66" spans="1:12" ht="24" customHeight="1">
      <c r="A66" s="19" t="s">
        <v>229</v>
      </c>
      <c r="B66" s="30"/>
      <c r="C66" s="35"/>
      <c r="D66" s="31" t="s">
        <v>508</v>
      </c>
      <c r="E66" s="32">
        <f t="shared" si="2"/>
        <v>2000</v>
      </c>
      <c r="F66" s="32">
        <f>F67+F68+F70+F73</f>
        <v>600</v>
      </c>
      <c r="G66" s="32">
        <f aca="true" t="shared" si="48" ref="G66:L66">G67+G68+G70+G73</f>
        <v>500</v>
      </c>
      <c r="H66" s="32">
        <f t="shared" si="48"/>
        <v>500</v>
      </c>
      <c r="I66" s="32">
        <f t="shared" si="48"/>
        <v>400</v>
      </c>
      <c r="J66" s="32">
        <f t="shared" si="48"/>
        <v>2068</v>
      </c>
      <c r="K66" s="32">
        <f t="shared" si="48"/>
        <v>2124</v>
      </c>
      <c r="L66" s="33">
        <f t="shared" si="48"/>
        <v>2177</v>
      </c>
    </row>
    <row r="67" spans="1:12" ht="15.75">
      <c r="A67" s="43"/>
      <c r="B67" s="28" t="s">
        <v>684</v>
      </c>
      <c r="C67" s="44"/>
      <c r="D67" s="31" t="s">
        <v>524</v>
      </c>
      <c r="E67" s="32">
        <f t="shared" si="2"/>
        <v>0</v>
      </c>
      <c r="F67" s="32">
        <f>F367</f>
        <v>0</v>
      </c>
      <c r="G67" s="32">
        <f aca="true" t="shared" si="49" ref="G67:L67">G367</f>
        <v>0</v>
      </c>
      <c r="H67" s="32">
        <f t="shared" si="49"/>
        <v>0</v>
      </c>
      <c r="I67" s="32">
        <f t="shared" si="49"/>
        <v>0</v>
      </c>
      <c r="J67" s="32">
        <f t="shared" si="49"/>
        <v>0</v>
      </c>
      <c r="K67" s="32">
        <f t="shared" si="49"/>
        <v>0</v>
      </c>
      <c r="L67" s="33">
        <f t="shared" si="49"/>
        <v>0</v>
      </c>
    </row>
    <row r="68" spans="1:12" ht="15.75">
      <c r="A68" s="43"/>
      <c r="B68" s="28" t="s">
        <v>496</v>
      </c>
      <c r="C68" s="30"/>
      <c r="D68" s="31" t="s">
        <v>271</v>
      </c>
      <c r="E68" s="32">
        <f t="shared" si="2"/>
        <v>2000</v>
      </c>
      <c r="F68" s="32">
        <f>F69</f>
        <v>600</v>
      </c>
      <c r="G68" s="32">
        <f aca="true" t="shared" si="50" ref="G68:L68">G69</f>
        <v>500</v>
      </c>
      <c r="H68" s="32">
        <f t="shared" si="50"/>
        <v>500</v>
      </c>
      <c r="I68" s="32">
        <f t="shared" si="50"/>
        <v>400</v>
      </c>
      <c r="J68" s="32">
        <f t="shared" si="50"/>
        <v>2068</v>
      </c>
      <c r="K68" s="32">
        <f t="shared" si="50"/>
        <v>2124</v>
      </c>
      <c r="L68" s="33">
        <f t="shared" si="50"/>
        <v>2177</v>
      </c>
    </row>
    <row r="69" spans="1:12" ht="15.75">
      <c r="A69" s="43"/>
      <c r="B69" s="28"/>
      <c r="C69" s="30" t="s">
        <v>494</v>
      </c>
      <c r="D69" s="31" t="s">
        <v>495</v>
      </c>
      <c r="E69" s="32">
        <f t="shared" si="2"/>
        <v>2000</v>
      </c>
      <c r="F69" s="32">
        <f>F369</f>
        <v>600</v>
      </c>
      <c r="G69" s="32">
        <f aca="true" t="shared" si="51" ref="G69:L69">G369</f>
        <v>500</v>
      </c>
      <c r="H69" s="32">
        <f t="shared" si="51"/>
        <v>500</v>
      </c>
      <c r="I69" s="32">
        <f t="shared" si="51"/>
        <v>400</v>
      </c>
      <c r="J69" s="32">
        <f t="shared" si="51"/>
        <v>2068</v>
      </c>
      <c r="K69" s="32">
        <f t="shared" si="51"/>
        <v>2124</v>
      </c>
      <c r="L69" s="33">
        <f t="shared" si="51"/>
        <v>2177</v>
      </c>
    </row>
    <row r="70" spans="1:12" ht="21" customHeight="1">
      <c r="A70" s="19"/>
      <c r="B70" s="28" t="s">
        <v>525</v>
      </c>
      <c r="C70" s="30"/>
      <c r="D70" s="31" t="s">
        <v>272</v>
      </c>
      <c r="E70" s="32">
        <f t="shared" si="2"/>
        <v>0</v>
      </c>
      <c r="F70" s="32">
        <f>F71+F72</f>
        <v>0</v>
      </c>
      <c r="G70" s="32">
        <f aca="true" t="shared" si="52" ref="G70:L70">G71+G72</f>
        <v>0</v>
      </c>
      <c r="H70" s="32">
        <f t="shared" si="52"/>
        <v>0</v>
      </c>
      <c r="I70" s="32">
        <f t="shared" si="52"/>
        <v>0</v>
      </c>
      <c r="J70" s="32">
        <f t="shared" si="52"/>
        <v>0</v>
      </c>
      <c r="K70" s="32">
        <f t="shared" si="52"/>
        <v>0</v>
      </c>
      <c r="L70" s="33">
        <f t="shared" si="52"/>
        <v>0</v>
      </c>
    </row>
    <row r="71" spans="1:12" ht="15.75">
      <c r="A71" s="19"/>
      <c r="B71" s="28"/>
      <c r="C71" s="30" t="s">
        <v>308</v>
      </c>
      <c r="D71" s="31" t="s">
        <v>190</v>
      </c>
      <c r="E71" s="32">
        <f t="shared" si="2"/>
        <v>0</v>
      </c>
      <c r="F71" s="32">
        <f>F371</f>
        <v>0</v>
      </c>
      <c r="G71" s="32">
        <f aca="true" t="shared" si="53" ref="G71:L72">G371</f>
        <v>0</v>
      </c>
      <c r="H71" s="32">
        <f t="shared" si="53"/>
        <v>0</v>
      </c>
      <c r="I71" s="32">
        <f t="shared" si="53"/>
        <v>0</v>
      </c>
      <c r="J71" s="32">
        <f t="shared" si="53"/>
        <v>0</v>
      </c>
      <c r="K71" s="32">
        <f t="shared" si="53"/>
        <v>0</v>
      </c>
      <c r="L71" s="33">
        <f t="shared" si="53"/>
        <v>0</v>
      </c>
    </row>
    <row r="72" spans="1:12" ht="15.75">
      <c r="A72" s="19"/>
      <c r="B72" s="28"/>
      <c r="C72" s="45" t="s">
        <v>51</v>
      </c>
      <c r="D72" s="31" t="s">
        <v>282</v>
      </c>
      <c r="E72" s="32">
        <f t="shared" si="2"/>
        <v>0</v>
      </c>
      <c r="F72" s="32">
        <f>F372</f>
        <v>0</v>
      </c>
      <c r="G72" s="32">
        <f t="shared" si="53"/>
        <v>0</v>
      </c>
      <c r="H72" s="32">
        <f t="shared" si="53"/>
        <v>0</v>
      </c>
      <c r="I72" s="32">
        <f t="shared" si="53"/>
        <v>0</v>
      </c>
      <c r="J72" s="32">
        <f t="shared" si="53"/>
        <v>0</v>
      </c>
      <c r="K72" s="32">
        <f t="shared" si="53"/>
        <v>0</v>
      </c>
      <c r="L72" s="33">
        <f t="shared" si="53"/>
        <v>0</v>
      </c>
    </row>
    <row r="73" spans="1:12" ht="15.75">
      <c r="A73" s="19"/>
      <c r="B73" s="28" t="s">
        <v>270</v>
      </c>
      <c r="C73" s="30"/>
      <c r="D73" s="31" t="s">
        <v>273</v>
      </c>
      <c r="E73" s="32">
        <f t="shared" si="2"/>
        <v>0</v>
      </c>
      <c r="F73" s="32">
        <f>F373</f>
        <v>0</v>
      </c>
      <c r="G73" s="32">
        <f aca="true" t="shared" si="54" ref="G73:L73">G373</f>
        <v>0</v>
      </c>
      <c r="H73" s="32">
        <f t="shared" si="54"/>
        <v>0</v>
      </c>
      <c r="I73" s="32">
        <f t="shared" si="54"/>
        <v>0</v>
      </c>
      <c r="J73" s="32">
        <f t="shared" si="54"/>
        <v>0</v>
      </c>
      <c r="K73" s="32">
        <f t="shared" si="54"/>
        <v>0</v>
      </c>
      <c r="L73" s="33">
        <f t="shared" si="54"/>
        <v>0</v>
      </c>
    </row>
    <row r="74" spans="1:12" ht="15.75">
      <c r="A74" s="19" t="s">
        <v>277</v>
      </c>
      <c r="B74" s="30"/>
      <c r="C74" s="28"/>
      <c r="D74" s="31" t="s">
        <v>40</v>
      </c>
      <c r="E74" s="32">
        <f t="shared" si="2"/>
        <v>0</v>
      </c>
      <c r="F74" s="32">
        <f>F75</f>
        <v>0</v>
      </c>
      <c r="G74" s="32">
        <f aca="true" t="shared" si="55" ref="G74:L74">G75</f>
        <v>0</v>
      </c>
      <c r="H74" s="32">
        <f t="shared" si="55"/>
        <v>0</v>
      </c>
      <c r="I74" s="32">
        <f t="shared" si="55"/>
        <v>0</v>
      </c>
      <c r="J74" s="32">
        <f t="shared" si="55"/>
        <v>0</v>
      </c>
      <c r="K74" s="32">
        <f t="shared" si="55"/>
        <v>0</v>
      </c>
      <c r="L74" s="33">
        <f t="shared" si="55"/>
        <v>0</v>
      </c>
    </row>
    <row r="75" spans="1:12" ht="15.75">
      <c r="A75" s="19"/>
      <c r="B75" s="28" t="s">
        <v>373</v>
      </c>
      <c r="C75" s="30"/>
      <c r="D75" s="31" t="s">
        <v>41</v>
      </c>
      <c r="E75" s="32">
        <f t="shared" si="2"/>
        <v>0</v>
      </c>
      <c r="F75" s="32">
        <f>F375</f>
        <v>0</v>
      </c>
      <c r="G75" s="32">
        <f aca="true" t="shared" si="56" ref="G75:L75">G375</f>
        <v>0</v>
      </c>
      <c r="H75" s="32">
        <f t="shared" si="56"/>
        <v>0</v>
      </c>
      <c r="I75" s="32">
        <f t="shared" si="56"/>
        <v>0</v>
      </c>
      <c r="J75" s="32">
        <f t="shared" si="56"/>
        <v>0</v>
      </c>
      <c r="K75" s="32">
        <f t="shared" si="56"/>
        <v>0</v>
      </c>
      <c r="L75" s="33">
        <f t="shared" si="56"/>
        <v>0</v>
      </c>
    </row>
    <row r="76" spans="1:12" ht="15.75">
      <c r="A76" s="982" t="s">
        <v>1741</v>
      </c>
      <c r="B76" s="983"/>
      <c r="C76" s="983"/>
      <c r="D76" s="56" t="s">
        <v>65</v>
      </c>
      <c r="E76" s="22">
        <f t="shared" si="2"/>
        <v>19842</v>
      </c>
      <c r="F76" s="22">
        <f>F77+F88+F91+F98+F111</f>
        <v>5297</v>
      </c>
      <c r="G76" s="22">
        <f aca="true" t="shared" si="57" ref="G76:L76">G77+G88+G91+G98+G111</f>
        <v>4885</v>
      </c>
      <c r="H76" s="22">
        <f t="shared" si="57"/>
        <v>4480</v>
      </c>
      <c r="I76" s="22">
        <f t="shared" si="57"/>
        <v>5180</v>
      </c>
      <c r="J76" s="22">
        <f t="shared" si="57"/>
        <v>20516</v>
      </c>
      <c r="K76" s="22">
        <f t="shared" si="57"/>
        <v>21070</v>
      </c>
      <c r="L76" s="23">
        <f t="shared" si="57"/>
        <v>21597</v>
      </c>
    </row>
    <row r="77" spans="1:12" ht="36.75" customHeight="1">
      <c r="A77" s="987" t="s">
        <v>1742</v>
      </c>
      <c r="B77" s="988"/>
      <c r="C77" s="988"/>
      <c r="D77" s="42" t="s">
        <v>335</v>
      </c>
      <c r="E77" s="32">
        <f t="shared" si="2"/>
        <v>2021</v>
      </c>
      <c r="F77" s="32">
        <f>F78+F79+F80+F81+F82+F83+F84+F85+F86+F87</f>
        <v>506</v>
      </c>
      <c r="G77" s="32">
        <f aca="true" t="shared" si="58" ref="G77:L77">G78+G79+G80+G81+G82+G83+G84+G85+G86+G87</f>
        <v>505</v>
      </c>
      <c r="H77" s="32">
        <f t="shared" si="58"/>
        <v>505</v>
      </c>
      <c r="I77" s="32">
        <f t="shared" si="58"/>
        <v>505</v>
      </c>
      <c r="J77" s="32">
        <f t="shared" si="58"/>
        <v>2090</v>
      </c>
      <c r="K77" s="32">
        <f t="shared" si="58"/>
        <v>2146</v>
      </c>
      <c r="L77" s="33">
        <f t="shared" si="58"/>
        <v>2199</v>
      </c>
    </row>
    <row r="78" spans="1:12" ht="20.25" customHeight="1">
      <c r="A78" s="43"/>
      <c r="B78" s="28" t="s">
        <v>352</v>
      </c>
      <c r="C78" s="30"/>
      <c r="D78" s="42" t="s">
        <v>34</v>
      </c>
      <c r="E78" s="32">
        <f t="shared" si="2"/>
        <v>20</v>
      </c>
      <c r="F78" s="32">
        <f>F378</f>
        <v>5</v>
      </c>
      <c r="G78" s="32">
        <f aca="true" t="shared" si="59" ref="G78:L78">G378</f>
        <v>5</v>
      </c>
      <c r="H78" s="32">
        <f t="shared" si="59"/>
        <v>5</v>
      </c>
      <c r="I78" s="32">
        <f t="shared" si="59"/>
        <v>5</v>
      </c>
      <c r="J78" s="32">
        <f t="shared" si="59"/>
        <v>21</v>
      </c>
      <c r="K78" s="32">
        <f t="shared" si="59"/>
        <v>21</v>
      </c>
      <c r="L78" s="33">
        <f t="shared" si="59"/>
        <v>22</v>
      </c>
    </row>
    <row r="79" spans="1:12" ht="15.75">
      <c r="A79" s="43"/>
      <c r="B79" s="28" t="s">
        <v>209</v>
      </c>
      <c r="C79" s="30"/>
      <c r="D79" s="42" t="s">
        <v>35</v>
      </c>
      <c r="E79" s="32">
        <f aca="true" t="shared" si="60" ref="E79:E141">F79+G79+H79+I79</f>
        <v>1000</v>
      </c>
      <c r="F79" s="32">
        <f aca="true" t="shared" si="61" ref="F79:L79">F379</f>
        <v>250</v>
      </c>
      <c r="G79" s="32">
        <f t="shared" si="61"/>
        <v>250</v>
      </c>
      <c r="H79" s="32">
        <f t="shared" si="61"/>
        <v>250</v>
      </c>
      <c r="I79" s="32">
        <f t="shared" si="61"/>
        <v>250</v>
      </c>
      <c r="J79" s="32">
        <f t="shared" si="61"/>
        <v>1034</v>
      </c>
      <c r="K79" s="32">
        <f t="shared" si="61"/>
        <v>1062</v>
      </c>
      <c r="L79" s="33">
        <f t="shared" si="61"/>
        <v>1088</v>
      </c>
    </row>
    <row r="80" spans="1:12" ht="15.75">
      <c r="A80" s="43"/>
      <c r="B80" s="28" t="s">
        <v>267</v>
      </c>
      <c r="C80" s="30"/>
      <c r="D80" s="42" t="s">
        <v>36</v>
      </c>
      <c r="E80" s="32">
        <f t="shared" si="60"/>
        <v>0</v>
      </c>
      <c r="F80" s="32">
        <f aca="true" t="shared" si="62" ref="F80:L80">F380</f>
        <v>0</v>
      </c>
      <c r="G80" s="32">
        <f t="shared" si="62"/>
        <v>0</v>
      </c>
      <c r="H80" s="32">
        <f t="shared" si="62"/>
        <v>0</v>
      </c>
      <c r="I80" s="32">
        <f t="shared" si="62"/>
        <v>0</v>
      </c>
      <c r="J80" s="32">
        <f t="shared" si="62"/>
        <v>0</v>
      </c>
      <c r="K80" s="32">
        <f t="shared" si="62"/>
        <v>0</v>
      </c>
      <c r="L80" s="33">
        <f t="shared" si="62"/>
        <v>0</v>
      </c>
    </row>
    <row r="81" spans="1:12" ht="20.25" customHeight="1">
      <c r="A81" s="43"/>
      <c r="B81" s="28" t="s">
        <v>804</v>
      </c>
      <c r="C81" s="30"/>
      <c r="D81" s="42" t="s">
        <v>803</v>
      </c>
      <c r="E81" s="32">
        <f t="shared" si="60"/>
        <v>1000</v>
      </c>
      <c r="F81" s="32">
        <f aca="true" t="shared" si="63" ref="F81:L81">F381</f>
        <v>250</v>
      </c>
      <c r="G81" s="32">
        <f t="shared" si="63"/>
        <v>250</v>
      </c>
      <c r="H81" s="32">
        <f t="shared" si="63"/>
        <v>250</v>
      </c>
      <c r="I81" s="32">
        <f t="shared" si="63"/>
        <v>250</v>
      </c>
      <c r="J81" s="32">
        <f t="shared" si="63"/>
        <v>1034</v>
      </c>
      <c r="K81" s="32">
        <f t="shared" si="63"/>
        <v>1062</v>
      </c>
      <c r="L81" s="33">
        <f t="shared" si="63"/>
        <v>1088</v>
      </c>
    </row>
    <row r="82" spans="1:12" ht="15.75">
      <c r="A82" s="57"/>
      <c r="B82" s="28" t="s">
        <v>268</v>
      </c>
      <c r="C82" s="30"/>
      <c r="D82" s="42" t="s">
        <v>481</v>
      </c>
      <c r="E82" s="32">
        <f t="shared" si="60"/>
        <v>0</v>
      </c>
      <c r="F82" s="32">
        <f aca="true" t="shared" si="64" ref="F82:L82">F382</f>
        <v>0</v>
      </c>
      <c r="G82" s="32">
        <f t="shared" si="64"/>
        <v>0</v>
      </c>
      <c r="H82" s="32">
        <f t="shared" si="64"/>
        <v>0</v>
      </c>
      <c r="I82" s="32">
        <f t="shared" si="64"/>
        <v>0</v>
      </c>
      <c r="J82" s="32">
        <f t="shared" si="64"/>
        <v>0</v>
      </c>
      <c r="K82" s="32">
        <f t="shared" si="64"/>
        <v>0</v>
      </c>
      <c r="L82" s="33">
        <f t="shared" si="64"/>
        <v>0</v>
      </c>
    </row>
    <row r="83" spans="1:12" ht="15.75">
      <c r="A83" s="57"/>
      <c r="B83" s="58" t="s">
        <v>831</v>
      </c>
      <c r="C83" s="59"/>
      <c r="D83" s="60" t="s">
        <v>830</v>
      </c>
      <c r="E83" s="32">
        <f t="shared" si="60"/>
        <v>0</v>
      </c>
      <c r="F83" s="32">
        <f aca="true" t="shared" si="65" ref="F83:L83">F383</f>
        <v>0</v>
      </c>
      <c r="G83" s="32">
        <f t="shared" si="65"/>
        <v>0</v>
      </c>
      <c r="H83" s="32">
        <f t="shared" si="65"/>
        <v>0</v>
      </c>
      <c r="I83" s="32">
        <f t="shared" si="65"/>
        <v>0</v>
      </c>
      <c r="J83" s="32">
        <f t="shared" si="65"/>
        <v>0</v>
      </c>
      <c r="K83" s="32">
        <f t="shared" si="65"/>
        <v>0</v>
      </c>
      <c r="L83" s="33">
        <f t="shared" si="65"/>
        <v>0</v>
      </c>
    </row>
    <row r="84" spans="1:12" ht="15.75">
      <c r="A84" s="61"/>
      <c r="B84" s="1013" t="s">
        <v>509</v>
      </c>
      <c r="C84" s="1013"/>
      <c r="D84" s="42" t="s">
        <v>667</v>
      </c>
      <c r="E84" s="32">
        <f t="shared" si="60"/>
        <v>0</v>
      </c>
      <c r="F84" s="32">
        <f aca="true" t="shared" si="66" ref="F84:L84">F384</f>
        <v>0</v>
      </c>
      <c r="G84" s="32">
        <f t="shared" si="66"/>
        <v>0</v>
      </c>
      <c r="H84" s="32">
        <f t="shared" si="66"/>
        <v>0</v>
      </c>
      <c r="I84" s="32">
        <f t="shared" si="66"/>
        <v>0</v>
      </c>
      <c r="J84" s="32">
        <f t="shared" si="66"/>
        <v>0</v>
      </c>
      <c r="K84" s="32">
        <f t="shared" si="66"/>
        <v>0</v>
      </c>
      <c r="L84" s="33">
        <f t="shared" si="66"/>
        <v>0</v>
      </c>
    </row>
    <row r="85" spans="1:12" ht="15.75">
      <c r="A85" s="61"/>
      <c r="B85" s="28" t="s">
        <v>24</v>
      </c>
      <c r="C85" s="30"/>
      <c r="D85" s="42" t="s">
        <v>668</v>
      </c>
      <c r="E85" s="32">
        <f t="shared" si="60"/>
        <v>1</v>
      </c>
      <c r="F85" s="32">
        <f aca="true" t="shared" si="67" ref="F85:L85">F385</f>
        <v>1</v>
      </c>
      <c r="G85" s="32">
        <f t="shared" si="67"/>
        <v>0</v>
      </c>
      <c r="H85" s="32">
        <f t="shared" si="67"/>
        <v>0</v>
      </c>
      <c r="I85" s="32">
        <f t="shared" si="67"/>
        <v>0</v>
      </c>
      <c r="J85" s="32">
        <f t="shared" si="67"/>
        <v>1</v>
      </c>
      <c r="K85" s="32">
        <f t="shared" si="67"/>
        <v>1</v>
      </c>
      <c r="L85" s="33">
        <f t="shared" si="67"/>
        <v>1</v>
      </c>
    </row>
    <row r="86" spans="1:14" ht="15.75">
      <c r="A86" s="61"/>
      <c r="B86" s="28" t="s">
        <v>787</v>
      </c>
      <c r="C86" s="30"/>
      <c r="D86" s="42" t="s">
        <v>788</v>
      </c>
      <c r="E86" s="32">
        <f t="shared" si="60"/>
        <v>0</v>
      </c>
      <c r="F86" s="32">
        <f aca="true" t="shared" si="68" ref="F86:L86">F386</f>
        <v>0</v>
      </c>
      <c r="G86" s="32">
        <f t="shared" si="68"/>
        <v>0</v>
      </c>
      <c r="H86" s="32">
        <f t="shared" si="68"/>
        <v>0</v>
      </c>
      <c r="I86" s="32">
        <f t="shared" si="68"/>
        <v>0</v>
      </c>
      <c r="J86" s="32">
        <f t="shared" si="68"/>
        <v>0</v>
      </c>
      <c r="K86" s="32">
        <f t="shared" si="68"/>
        <v>0</v>
      </c>
      <c r="L86" s="33">
        <f t="shared" si="68"/>
        <v>0</v>
      </c>
      <c r="M86" s="62"/>
      <c r="N86" s="63"/>
    </row>
    <row r="87" spans="1:12" ht="15.75">
      <c r="A87" s="57"/>
      <c r="B87" s="28" t="s">
        <v>33</v>
      </c>
      <c r="C87" s="30"/>
      <c r="D87" s="42" t="s">
        <v>482</v>
      </c>
      <c r="E87" s="32">
        <f t="shared" si="60"/>
        <v>0</v>
      </c>
      <c r="F87" s="32">
        <f aca="true" t="shared" si="69" ref="F87:L87">F387</f>
        <v>0</v>
      </c>
      <c r="G87" s="32">
        <f t="shared" si="69"/>
        <v>0</v>
      </c>
      <c r="H87" s="32">
        <f t="shared" si="69"/>
        <v>0</v>
      </c>
      <c r="I87" s="32">
        <f t="shared" si="69"/>
        <v>0</v>
      </c>
      <c r="J87" s="32">
        <f t="shared" si="69"/>
        <v>0</v>
      </c>
      <c r="K87" s="32">
        <f t="shared" si="69"/>
        <v>0</v>
      </c>
      <c r="L87" s="33">
        <f t="shared" si="69"/>
        <v>0</v>
      </c>
    </row>
    <row r="88" spans="1:12" ht="15.75">
      <c r="A88" s="1031" t="s">
        <v>457</v>
      </c>
      <c r="B88" s="1032"/>
      <c r="C88" s="1032"/>
      <c r="D88" s="42" t="s">
        <v>119</v>
      </c>
      <c r="E88" s="32">
        <f t="shared" si="60"/>
        <v>70</v>
      </c>
      <c r="F88" s="32">
        <f>F89+F90</f>
        <v>20</v>
      </c>
      <c r="G88" s="32">
        <f aca="true" t="shared" si="70" ref="G88:L88">G89+G90</f>
        <v>20</v>
      </c>
      <c r="H88" s="32">
        <f t="shared" si="70"/>
        <v>15</v>
      </c>
      <c r="I88" s="32">
        <f t="shared" si="70"/>
        <v>15</v>
      </c>
      <c r="J88" s="32">
        <f t="shared" si="70"/>
        <v>72</v>
      </c>
      <c r="K88" s="32">
        <f t="shared" si="70"/>
        <v>74</v>
      </c>
      <c r="L88" s="33">
        <f t="shared" si="70"/>
        <v>77</v>
      </c>
    </row>
    <row r="89" spans="1:12" ht="18" customHeight="1">
      <c r="A89" s="43"/>
      <c r="B89" s="53" t="s">
        <v>484</v>
      </c>
      <c r="C89" s="30"/>
      <c r="D89" s="42" t="s">
        <v>85</v>
      </c>
      <c r="E89" s="32">
        <f t="shared" si="60"/>
        <v>30</v>
      </c>
      <c r="F89" s="32">
        <f>F389</f>
        <v>10</v>
      </c>
      <c r="G89" s="32">
        <f aca="true" t="shared" si="71" ref="G89:L90">G389</f>
        <v>10</v>
      </c>
      <c r="H89" s="32">
        <f t="shared" si="71"/>
        <v>5</v>
      </c>
      <c r="I89" s="32">
        <f t="shared" si="71"/>
        <v>5</v>
      </c>
      <c r="J89" s="32">
        <f t="shared" si="71"/>
        <v>31</v>
      </c>
      <c r="K89" s="32">
        <f t="shared" si="71"/>
        <v>32</v>
      </c>
      <c r="L89" s="33">
        <f t="shared" si="71"/>
        <v>33</v>
      </c>
    </row>
    <row r="90" spans="1:12" ht="18" customHeight="1">
      <c r="A90" s="57"/>
      <c r="B90" s="28" t="s">
        <v>84</v>
      </c>
      <c r="C90" s="30"/>
      <c r="D90" s="42" t="s">
        <v>86</v>
      </c>
      <c r="E90" s="32">
        <f t="shared" si="60"/>
        <v>40</v>
      </c>
      <c r="F90" s="32">
        <f>F390</f>
        <v>10</v>
      </c>
      <c r="G90" s="32">
        <f t="shared" si="71"/>
        <v>10</v>
      </c>
      <c r="H90" s="32">
        <f t="shared" si="71"/>
        <v>10</v>
      </c>
      <c r="I90" s="32">
        <f t="shared" si="71"/>
        <v>10</v>
      </c>
      <c r="J90" s="32">
        <f t="shared" si="71"/>
        <v>41</v>
      </c>
      <c r="K90" s="32">
        <f t="shared" si="71"/>
        <v>42</v>
      </c>
      <c r="L90" s="33">
        <f t="shared" si="71"/>
        <v>44</v>
      </c>
    </row>
    <row r="91" spans="1:12" ht="21" customHeight="1">
      <c r="A91" s="43" t="s">
        <v>697</v>
      </c>
      <c r="B91" s="30"/>
      <c r="C91" s="28"/>
      <c r="D91" s="42" t="s">
        <v>87</v>
      </c>
      <c r="E91" s="32">
        <f t="shared" si="60"/>
        <v>15101</v>
      </c>
      <c r="F91" s="32">
        <f>F92+F94+F95+F97</f>
        <v>4026</v>
      </c>
      <c r="G91" s="32">
        <f aca="true" t="shared" si="72" ref="G91:L91">G92+G94+G95+G97</f>
        <v>3525</v>
      </c>
      <c r="H91" s="32">
        <f t="shared" si="72"/>
        <v>3525</v>
      </c>
      <c r="I91" s="32">
        <f t="shared" si="72"/>
        <v>4025</v>
      </c>
      <c r="J91" s="32">
        <f t="shared" si="72"/>
        <v>15614</v>
      </c>
      <c r="K91" s="32">
        <f t="shared" si="72"/>
        <v>16036</v>
      </c>
      <c r="L91" s="33">
        <f t="shared" si="72"/>
        <v>16437</v>
      </c>
    </row>
    <row r="92" spans="1:12" ht="15.75">
      <c r="A92" s="43"/>
      <c r="B92" s="1013" t="s">
        <v>499</v>
      </c>
      <c r="C92" s="1013"/>
      <c r="D92" s="42" t="s">
        <v>88</v>
      </c>
      <c r="E92" s="32">
        <f t="shared" si="60"/>
        <v>15000</v>
      </c>
      <c r="F92" s="32">
        <f>F93</f>
        <v>4000</v>
      </c>
      <c r="G92" s="32">
        <f aca="true" t="shared" si="73" ref="G92:L92">G93</f>
        <v>3500</v>
      </c>
      <c r="H92" s="32">
        <f t="shared" si="73"/>
        <v>3500</v>
      </c>
      <c r="I92" s="32">
        <f t="shared" si="73"/>
        <v>4000</v>
      </c>
      <c r="J92" s="32">
        <f t="shared" si="73"/>
        <v>15510</v>
      </c>
      <c r="K92" s="32">
        <f t="shared" si="73"/>
        <v>15929</v>
      </c>
      <c r="L92" s="33">
        <f t="shared" si="73"/>
        <v>16327</v>
      </c>
    </row>
    <row r="93" spans="1:12" ht="15.75">
      <c r="A93" s="43"/>
      <c r="B93" s="28"/>
      <c r="C93" s="45" t="s">
        <v>497</v>
      </c>
      <c r="D93" s="42" t="s">
        <v>498</v>
      </c>
      <c r="E93" s="32">
        <f t="shared" si="60"/>
        <v>15000</v>
      </c>
      <c r="F93" s="32">
        <f>F393</f>
        <v>4000</v>
      </c>
      <c r="G93" s="32">
        <f aca="true" t="shared" si="74" ref="G93:L93">G393</f>
        <v>3500</v>
      </c>
      <c r="H93" s="32">
        <f t="shared" si="74"/>
        <v>3500</v>
      </c>
      <c r="I93" s="32">
        <f t="shared" si="74"/>
        <v>4000</v>
      </c>
      <c r="J93" s="32">
        <f t="shared" si="74"/>
        <v>15510</v>
      </c>
      <c r="K93" s="32">
        <f t="shared" si="74"/>
        <v>15929</v>
      </c>
      <c r="L93" s="33">
        <f t="shared" si="74"/>
        <v>16327</v>
      </c>
    </row>
    <row r="94" spans="1:12" ht="15.75">
      <c r="A94" s="43"/>
      <c r="B94" s="942" t="s">
        <v>380</v>
      </c>
      <c r="C94" s="942"/>
      <c r="D94" s="42" t="s">
        <v>23</v>
      </c>
      <c r="E94" s="32">
        <f t="shared" si="60"/>
        <v>1</v>
      </c>
      <c r="F94" s="32">
        <f>F394</f>
        <v>1</v>
      </c>
      <c r="G94" s="32">
        <f aca="true" t="shared" si="75" ref="G94:L94">G394</f>
        <v>0</v>
      </c>
      <c r="H94" s="32">
        <f t="shared" si="75"/>
        <v>0</v>
      </c>
      <c r="I94" s="32">
        <f t="shared" si="75"/>
        <v>0</v>
      </c>
      <c r="J94" s="32">
        <f t="shared" si="75"/>
        <v>1</v>
      </c>
      <c r="K94" s="32">
        <f t="shared" si="75"/>
        <v>1</v>
      </c>
      <c r="L94" s="33">
        <f t="shared" si="75"/>
        <v>1</v>
      </c>
    </row>
    <row r="95" spans="1:12" ht="42" customHeight="1">
      <c r="A95" s="43"/>
      <c r="B95" s="942" t="s">
        <v>767</v>
      </c>
      <c r="C95" s="942"/>
      <c r="D95" s="42" t="s">
        <v>397</v>
      </c>
      <c r="E95" s="32">
        <f t="shared" si="60"/>
        <v>0</v>
      </c>
      <c r="F95" s="32">
        <f>F96</f>
        <v>0</v>
      </c>
      <c r="G95" s="32">
        <f aca="true" t="shared" si="76" ref="G95:L95">G96</f>
        <v>0</v>
      </c>
      <c r="H95" s="32">
        <f t="shared" si="76"/>
        <v>0</v>
      </c>
      <c r="I95" s="32">
        <f t="shared" si="76"/>
        <v>0</v>
      </c>
      <c r="J95" s="32">
        <f t="shared" si="76"/>
        <v>0</v>
      </c>
      <c r="K95" s="32">
        <f t="shared" si="76"/>
        <v>0</v>
      </c>
      <c r="L95" s="33">
        <f t="shared" si="76"/>
        <v>0</v>
      </c>
    </row>
    <row r="96" spans="1:12" ht="39" customHeight="1">
      <c r="A96" s="43"/>
      <c r="B96" s="28"/>
      <c r="C96" s="45" t="s">
        <v>266</v>
      </c>
      <c r="D96" s="42" t="s">
        <v>766</v>
      </c>
      <c r="E96" s="32">
        <f t="shared" si="60"/>
        <v>0</v>
      </c>
      <c r="F96" s="32">
        <f>F396</f>
        <v>0</v>
      </c>
      <c r="G96" s="32">
        <f aca="true" t="shared" si="77" ref="G96:L97">G396</f>
        <v>0</v>
      </c>
      <c r="H96" s="32">
        <f t="shared" si="77"/>
        <v>0</v>
      </c>
      <c r="I96" s="32">
        <f t="shared" si="77"/>
        <v>0</v>
      </c>
      <c r="J96" s="32">
        <f t="shared" si="77"/>
        <v>0</v>
      </c>
      <c r="K96" s="32">
        <f t="shared" si="77"/>
        <v>0</v>
      </c>
      <c r="L96" s="33">
        <f t="shared" si="77"/>
        <v>0</v>
      </c>
    </row>
    <row r="97" spans="1:12" ht="18" customHeight="1">
      <c r="A97" s="43"/>
      <c r="B97" s="28" t="s">
        <v>448</v>
      </c>
      <c r="C97" s="30"/>
      <c r="D97" s="42" t="s">
        <v>472</v>
      </c>
      <c r="E97" s="32">
        <f t="shared" si="60"/>
        <v>100</v>
      </c>
      <c r="F97" s="32">
        <f>F397</f>
        <v>25</v>
      </c>
      <c r="G97" s="32">
        <f t="shared" si="77"/>
        <v>25</v>
      </c>
      <c r="H97" s="32">
        <f t="shared" si="77"/>
        <v>25</v>
      </c>
      <c r="I97" s="32">
        <f t="shared" si="77"/>
        <v>25</v>
      </c>
      <c r="J97" s="32">
        <f t="shared" si="77"/>
        <v>103</v>
      </c>
      <c r="K97" s="32">
        <f t="shared" si="77"/>
        <v>106</v>
      </c>
      <c r="L97" s="33">
        <f t="shared" si="77"/>
        <v>109</v>
      </c>
    </row>
    <row r="98" spans="1:12" ht="37.5" customHeight="1">
      <c r="A98" s="984" t="s">
        <v>885</v>
      </c>
      <c r="B98" s="985"/>
      <c r="C98" s="985"/>
      <c r="D98" s="42" t="s">
        <v>89</v>
      </c>
      <c r="E98" s="32">
        <f t="shared" si="60"/>
        <v>2650</v>
      </c>
      <c r="F98" s="32">
        <f>F99+F101+F102+F103+F104+F105+F106+F107+F108+F109+F110</f>
        <v>745</v>
      </c>
      <c r="G98" s="32">
        <f aca="true" t="shared" si="78" ref="G98:L98">G99+G101+G102+G103+G104+G105+G106+G107+G108+G109+G110</f>
        <v>835</v>
      </c>
      <c r="H98" s="32">
        <f t="shared" si="78"/>
        <v>435</v>
      </c>
      <c r="I98" s="32">
        <f t="shared" si="78"/>
        <v>635</v>
      </c>
      <c r="J98" s="32">
        <f t="shared" si="78"/>
        <v>2740</v>
      </c>
      <c r="K98" s="32">
        <f t="shared" si="78"/>
        <v>2814</v>
      </c>
      <c r="L98" s="240">
        <f t="shared" si="78"/>
        <v>2884</v>
      </c>
    </row>
    <row r="99" spans="1:12" ht="23.25" customHeight="1">
      <c r="A99" s="43"/>
      <c r="B99" s="30" t="s">
        <v>806</v>
      </c>
      <c r="C99" s="28"/>
      <c r="D99" s="42" t="s">
        <v>231</v>
      </c>
      <c r="E99" s="32">
        <f t="shared" si="60"/>
        <v>50</v>
      </c>
      <c r="F99" s="32">
        <f>F100</f>
        <v>20</v>
      </c>
      <c r="G99" s="32">
        <f aca="true" t="shared" si="79" ref="G99:L99">G100</f>
        <v>10</v>
      </c>
      <c r="H99" s="32">
        <f t="shared" si="79"/>
        <v>10</v>
      </c>
      <c r="I99" s="32">
        <f t="shared" si="79"/>
        <v>10</v>
      </c>
      <c r="J99" s="32">
        <f t="shared" si="79"/>
        <v>52</v>
      </c>
      <c r="K99" s="32">
        <f t="shared" si="79"/>
        <v>53</v>
      </c>
      <c r="L99" s="33">
        <f t="shared" si="79"/>
        <v>54</v>
      </c>
    </row>
    <row r="100" spans="1:12" ht="21" customHeight="1">
      <c r="A100" s="43"/>
      <c r="B100" s="30"/>
      <c r="C100" s="28" t="s">
        <v>230</v>
      </c>
      <c r="D100" s="42" t="s">
        <v>805</v>
      </c>
      <c r="E100" s="32">
        <f t="shared" si="60"/>
        <v>50</v>
      </c>
      <c r="F100" s="32">
        <f>F400</f>
        <v>20</v>
      </c>
      <c r="G100" s="32">
        <f aca="true" t="shared" si="80" ref="G100:L100">G400</f>
        <v>10</v>
      </c>
      <c r="H100" s="32">
        <f t="shared" si="80"/>
        <v>10</v>
      </c>
      <c r="I100" s="32">
        <f t="shared" si="80"/>
        <v>10</v>
      </c>
      <c r="J100" s="32">
        <f t="shared" si="80"/>
        <v>52</v>
      </c>
      <c r="K100" s="32">
        <f t="shared" si="80"/>
        <v>53</v>
      </c>
      <c r="L100" s="33">
        <f t="shared" si="80"/>
        <v>54</v>
      </c>
    </row>
    <row r="101" spans="1:12" ht="18" customHeight="1">
      <c r="A101" s="43"/>
      <c r="B101" s="28" t="s">
        <v>449</v>
      </c>
      <c r="C101" s="30"/>
      <c r="D101" s="42" t="s">
        <v>20</v>
      </c>
      <c r="E101" s="32">
        <f t="shared" si="60"/>
        <v>0</v>
      </c>
      <c r="F101" s="32">
        <f>F401</f>
        <v>0</v>
      </c>
      <c r="G101" s="32">
        <f aca="true" t="shared" si="81" ref="G101:L101">G401</f>
        <v>0</v>
      </c>
      <c r="H101" s="32">
        <f t="shared" si="81"/>
        <v>0</v>
      </c>
      <c r="I101" s="32">
        <f t="shared" si="81"/>
        <v>0</v>
      </c>
      <c r="J101" s="32">
        <f t="shared" si="81"/>
        <v>0</v>
      </c>
      <c r="K101" s="32">
        <f t="shared" si="81"/>
        <v>0</v>
      </c>
      <c r="L101" s="33">
        <f t="shared" si="81"/>
        <v>0</v>
      </c>
    </row>
    <row r="102" spans="1:12" ht="18" customHeight="1">
      <c r="A102" s="64"/>
      <c r="B102" s="993" t="s">
        <v>695</v>
      </c>
      <c r="C102" s="993"/>
      <c r="D102" s="65" t="s">
        <v>197</v>
      </c>
      <c r="E102" s="32">
        <f t="shared" si="60"/>
        <v>0</v>
      </c>
      <c r="F102" s="32">
        <f>F402</f>
        <v>0</v>
      </c>
      <c r="G102" s="32">
        <f aca="true" t="shared" si="82" ref="G102:L102">G402</f>
        <v>0</v>
      </c>
      <c r="H102" s="32">
        <f t="shared" si="82"/>
        <v>0</v>
      </c>
      <c r="I102" s="32">
        <f t="shared" si="82"/>
        <v>0</v>
      </c>
      <c r="J102" s="32">
        <f t="shared" si="82"/>
        <v>0</v>
      </c>
      <c r="K102" s="32">
        <f t="shared" si="82"/>
        <v>0</v>
      </c>
      <c r="L102" s="33">
        <f t="shared" si="82"/>
        <v>0</v>
      </c>
    </row>
    <row r="103" spans="1:12" ht="18" customHeight="1">
      <c r="A103" s="64"/>
      <c r="B103" s="993" t="s">
        <v>256</v>
      </c>
      <c r="C103" s="993"/>
      <c r="D103" s="65" t="s">
        <v>198</v>
      </c>
      <c r="E103" s="32">
        <f t="shared" si="60"/>
        <v>0</v>
      </c>
      <c r="F103" s="32">
        <f>F460</f>
        <v>0</v>
      </c>
      <c r="G103" s="32">
        <f aca="true" t="shared" si="83" ref="G103:L103">G460</f>
        <v>0</v>
      </c>
      <c r="H103" s="32">
        <f t="shared" si="83"/>
        <v>0</v>
      </c>
      <c r="I103" s="32">
        <f t="shared" si="83"/>
        <v>0</v>
      </c>
      <c r="J103" s="32">
        <f t="shared" si="83"/>
        <v>0</v>
      </c>
      <c r="K103" s="32">
        <f t="shared" si="83"/>
        <v>0</v>
      </c>
      <c r="L103" s="33">
        <f t="shared" si="83"/>
        <v>0</v>
      </c>
    </row>
    <row r="104" spans="1:12" ht="18" customHeight="1">
      <c r="A104" s="43"/>
      <c r="B104" s="993" t="s">
        <v>625</v>
      </c>
      <c r="C104" s="993"/>
      <c r="D104" s="52" t="s">
        <v>118</v>
      </c>
      <c r="E104" s="32">
        <f t="shared" si="60"/>
        <v>0</v>
      </c>
      <c r="F104" s="32">
        <f>F403</f>
        <v>0</v>
      </c>
      <c r="G104" s="32">
        <f aca="true" t="shared" si="84" ref="G104:L104">G403</f>
        <v>0</v>
      </c>
      <c r="H104" s="32">
        <f t="shared" si="84"/>
        <v>0</v>
      </c>
      <c r="I104" s="32">
        <f t="shared" si="84"/>
        <v>0</v>
      </c>
      <c r="J104" s="32">
        <f t="shared" si="84"/>
        <v>0</v>
      </c>
      <c r="K104" s="32">
        <f t="shared" si="84"/>
        <v>0</v>
      </c>
      <c r="L104" s="33">
        <f t="shared" si="84"/>
        <v>0</v>
      </c>
    </row>
    <row r="105" spans="1:12" ht="15.75">
      <c r="A105" s="43"/>
      <c r="B105" s="989" t="s">
        <v>49</v>
      </c>
      <c r="C105" s="989"/>
      <c r="D105" s="52" t="s">
        <v>50</v>
      </c>
      <c r="E105" s="32">
        <f t="shared" si="60"/>
        <v>100</v>
      </c>
      <c r="F105" s="32">
        <f>F404</f>
        <v>25</v>
      </c>
      <c r="G105" s="32">
        <f aca="true" t="shared" si="85" ref="G105:L105">G404</f>
        <v>25</v>
      </c>
      <c r="H105" s="32">
        <f t="shared" si="85"/>
        <v>25</v>
      </c>
      <c r="I105" s="32">
        <f t="shared" si="85"/>
        <v>25</v>
      </c>
      <c r="J105" s="32">
        <f t="shared" si="85"/>
        <v>103</v>
      </c>
      <c r="K105" s="32">
        <f t="shared" si="85"/>
        <v>106</v>
      </c>
      <c r="L105" s="33">
        <f t="shared" si="85"/>
        <v>109</v>
      </c>
    </row>
    <row r="106" spans="1:12" ht="18" customHeight="1">
      <c r="A106" s="43"/>
      <c r="B106" s="989" t="s">
        <v>329</v>
      </c>
      <c r="C106" s="989"/>
      <c r="D106" s="52" t="s">
        <v>330</v>
      </c>
      <c r="E106" s="32">
        <f t="shared" si="60"/>
        <v>0</v>
      </c>
      <c r="F106" s="32">
        <f>F461</f>
        <v>0</v>
      </c>
      <c r="G106" s="32">
        <f aca="true" t="shared" si="86" ref="G106:L106">G461</f>
        <v>0</v>
      </c>
      <c r="H106" s="32">
        <f t="shared" si="86"/>
        <v>0</v>
      </c>
      <c r="I106" s="32">
        <f t="shared" si="86"/>
        <v>0</v>
      </c>
      <c r="J106" s="32">
        <f t="shared" si="86"/>
        <v>0</v>
      </c>
      <c r="K106" s="32">
        <f t="shared" si="86"/>
        <v>0</v>
      </c>
      <c r="L106" s="33">
        <f t="shared" si="86"/>
        <v>0</v>
      </c>
    </row>
    <row r="107" spans="1:12" ht="18" customHeight="1">
      <c r="A107" s="43"/>
      <c r="B107" s="989" t="s">
        <v>0</v>
      </c>
      <c r="C107" s="989"/>
      <c r="D107" s="52" t="s">
        <v>1</v>
      </c>
      <c r="E107" s="32">
        <f t="shared" si="60"/>
        <v>0</v>
      </c>
      <c r="F107" s="32">
        <f>F462</f>
        <v>0</v>
      </c>
      <c r="G107" s="32">
        <f aca="true" t="shared" si="87" ref="G107:L107">G462</f>
        <v>0</v>
      </c>
      <c r="H107" s="32">
        <f t="shared" si="87"/>
        <v>0</v>
      </c>
      <c r="I107" s="32">
        <f t="shared" si="87"/>
        <v>0</v>
      </c>
      <c r="J107" s="32">
        <f t="shared" si="87"/>
        <v>0</v>
      </c>
      <c r="K107" s="32">
        <f t="shared" si="87"/>
        <v>0</v>
      </c>
      <c r="L107" s="33">
        <f t="shared" si="87"/>
        <v>0</v>
      </c>
    </row>
    <row r="108" spans="1:12" ht="18" customHeight="1">
      <c r="A108" s="43"/>
      <c r="B108" s="991" t="s">
        <v>562</v>
      </c>
      <c r="C108" s="992"/>
      <c r="D108" s="52" t="s">
        <v>561</v>
      </c>
      <c r="E108" s="32">
        <f t="shared" si="60"/>
        <v>0</v>
      </c>
      <c r="F108" s="32">
        <f>F463</f>
        <v>0</v>
      </c>
      <c r="G108" s="32">
        <f aca="true" t="shared" si="88" ref="G108:L108">G463</f>
        <v>0</v>
      </c>
      <c r="H108" s="32">
        <f t="shared" si="88"/>
        <v>0</v>
      </c>
      <c r="I108" s="32">
        <f t="shared" si="88"/>
        <v>0</v>
      </c>
      <c r="J108" s="32">
        <f t="shared" si="88"/>
        <v>0</v>
      </c>
      <c r="K108" s="32">
        <f t="shared" si="88"/>
        <v>0</v>
      </c>
      <c r="L108" s="33">
        <f t="shared" si="88"/>
        <v>0</v>
      </c>
    </row>
    <row r="109" spans="1:12" ht="15.75">
      <c r="A109" s="43"/>
      <c r="B109" s="66"/>
      <c r="C109" s="67" t="s">
        <v>781</v>
      </c>
      <c r="D109" s="52" t="s">
        <v>780</v>
      </c>
      <c r="E109" s="32">
        <f t="shared" si="60"/>
        <v>0</v>
      </c>
      <c r="F109" s="32">
        <f>F464</f>
        <v>0</v>
      </c>
      <c r="G109" s="32">
        <f aca="true" t="shared" si="89" ref="G109:L109">G464</f>
        <v>0</v>
      </c>
      <c r="H109" s="32">
        <f t="shared" si="89"/>
        <v>0</v>
      </c>
      <c r="I109" s="32">
        <f t="shared" si="89"/>
        <v>0</v>
      </c>
      <c r="J109" s="32">
        <f t="shared" si="89"/>
        <v>0</v>
      </c>
      <c r="K109" s="32">
        <f t="shared" si="89"/>
        <v>0</v>
      </c>
      <c r="L109" s="33">
        <f t="shared" si="89"/>
        <v>0</v>
      </c>
    </row>
    <row r="110" spans="1:12" ht="18" customHeight="1">
      <c r="A110" s="43"/>
      <c r="B110" s="28" t="s">
        <v>403</v>
      </c>
      <c r="C110" s="30"/>
      <c r="D110" s="42" t="s">
        <v>90</v>
      </c>
      <c r="E110" s="32">
        <f t="shared" si="60"/>
        <v>2500</v>
      </c>
      <c r="F110" s="32">
        <f>F405</f>
        <v>700</v>
      </c>
      <c r="G110" s="32">
        <f aca="true" t="shared" si="90" ref="G110:L110">G405</f>
        <v>800</v>
      </c>
      <c r="H110" s="32">
        <f t="shared" si="90"/>
        <v>400</v>
      </c>
      <c r="I110" s="32">
        <f t="shared" si="90"/>
        <v>600</v>
      </c>
      <c r="J110" s="32">
        <f t="shared" si="90"/>
        <v>2585</v>
      </c>
      <c r="K110" s="32">
        <f t="shared" si="90"/>
        <v>2655</v>
      </c>
      <c r="L110" s="33">
        <f t="shared" si="90"/>
        <v>2721</v>
      </c>
    </row>
    <row r="111" spans="1:12" ht="15.75">
      <c r="A111" s="1031" t="s">
        <v>1740</v>
      </c>
      <c r="B111" s="1032"/>
      <c r="C111" s="1032"/>
      <c r="D111" s="42" t="s">
        <v>638</v>
      </c>
      <c r="E111" s="32">
        <f t="shared" si="60"/>
        <v>0</v>
      </c>
      <c r="F111" s="253">
        <f>F112+F113+F114+F115+F116</f>
        <v>0</v>
      </c>
      <c r="G111" s="253">
        <f aca="true" t="shared" si="91" ref="G111:L111">G112+G113+G114+G115+G116</f>
        <v>0</v>
      </c>
      <c r="H111" s="253">
        <f t="shared" si="91"/>
        <v>0</v>
      </c>
      <c r="I111" s="253">
        <f t="shared" si="91"/>
        <v>0</v>
      </c>
      <c r="J111" s="253">
        <f t="shared" si="91"/>
        <v>0</v>
      </c>
      <c r="K111" s="253">
        <f t="shared" si="91"/>
        <v>0</v>
      </c>
      <c r="L111" s="240">
        <f t="shared" si="91"/>
        <v>0</v>
      </c>
    </row>
    <row r="112" spans="1:12" ht="24" customHeight="1">
      <c r="A112" s="43"/>
      <c r="B112" s="28" t="s">
        <v>743</v>
      </c>
      <c r="C112" s="30"/>
      <c r="D112" s="42" t="s">
        <v>639</v>
      </c>
      <c r="E112" s="32">
        <f t="shared" si="60"/>
        <v>0</v>
      </c>
      <c r="F112" s="32">
        <f>F407</f>
        <v>0</v>
      </c>
      <c r="G112" s="32">
        <f aca="true" t="shared" si="92" ref="G112:L112">G407</f>
        <v>0</v>
      </c>
      <c r="H112" s="32">
        <f t="shared" si="92"/>
        <v>0</v>
      </c>
      <c r="I112" s="32">
        <f t="shared" si="92"/>
        <v>0</v>
      </c>
      <c r="J112" s="32">
        <f t="shared" si="92"/>
        <v>0</v>
      </c>
      <c r="K112" s="32">
        <f t="shared" si="92"/>
        <v>0</v>
      </c>
      <c r="L112" s="33">
        <f t="shared" si="92"/>
        <v>0</v>
      </c>
    </row>
    <row r="113" spans="1:12" ht="15.75">
      <c r="A113" s="1033" t="s">
        <v>394</v>
      </c>
      <c r="B113" s="1034"/>
      <c r="C113" s="1034"/>
      <c r="D113" s="42" t="s">
        <v>345</v>
      </c>
      <c r="E113" s="32">
        <f t="shared" si="60"/>
        <v>-154867.06</v>
      </c>
      <c r="F113" s="32">
        <f>F408</f>
        <v>-38716.76</v>
      </c>
      <c r="G113" s="32">
        <f aca="true" t="shared" si="93" ref="G113:L113">G408</f>
        <v>-38716.76</v>
      </c>
      <c r="H113" s="32">
        <f t="shared" si="93"/>
        <v>-38716.77</v>
      </c>
      <c r="I113" s="32">
        <f t="shared" si="93"/>
        <v>-38716.77</v>
      </c>
      <c r="J113" s="32">
        <f t="shared" si="93"/>
        <v>0</v>
      </c>
      <c r="K113" s="32">
        <f t="shared" si="93"/>
        <v>0</v>
      </c>
      <c r="L113" s="33">
        <f t="shared" si="93"/>
        <v>0</v>
      </c>
    </row>
    <row r="114" spans="1:12" ht="21" customHeight="1">
      <c r="A114" s="68" t="s">
        <v>11</v>
      </c>
      <c r="B114" s="36"/>
      <c r="C114" s="28"/>
      <c r="D114" s="42" t="s">
        <v>346</v>
      </c>
      <c r="E114" s="32">
        <f t="shared" si="60"/>
        <v>154867.06</v>
      </c>
      <c r="F114" s="32">
        <f>F466</f>
        <v>38716.76</v>
      </c>
      <c r="G114" s="32">
        <f aca="true" t="shared" si="94" ref="G114:L114">G466</f>
        <v>38716.76</v>
      </c>
      <c r="H114" s="32">
        <f t="shared" si="94"/>
        <v>38716.77</v>
      </c>
      <c r="I114" s="32">
        <f t="shared" si="94"/>
        <v>38716.77</v>
      </c>
      <c r="J114" s="32">
        <f t="shared" si="94"/>
        <v>0</v>
      </c>
      <c r="K114" s="32">
        <f t="shared" si="94"/>
        <v>0</v>
      </c>
      <c r="L114" s="33">
        <f t="shared" si="94"/>
        <v>0</v>
      </c>
    </row>
    <row r="115" spans="1:12" ht="18" customHeight="1">
      <c r="A115" s="68"/>
      <c r="B115" s="942" t="s">
        <v>69</v>
      </c>
      <c r="C115" s="942"/>
      <c r="D115" s="42" t="s">
        <v>70</v>
      </c>
      <c r="E115" s="32">
        <f t="shared" si="60"/>
        <v>0</v>
      </c>
      <c r="F115" s="32">
        <f>F467</f>
        <v>0</v>
      </c>
      <c r="G115" s="32">
        <f aca="true" t="shared" si="95" ref="G115:L115">G467</f>
        <v>0</v>
      </c>
      <c r="H115" s="32">
        <f t="shared" si="95"/>
        <v>0</v>
      </c>
      <c r="I115" s="32">
        <f t="shared" si="95"/>
        <v>0</v>
      </c>
      <c r="J115" s="32">
        <f t="shared" si="95"/>
        <v>0</v>
      </c>
      <c r="K115" s="32">
        <f t="shared" si="95"/>
        <v>0</v>
      </c>
      <c r="L115" s="33">
        <f t="shared" si="95"/>
        <v>0</v>
      </c>
    </row>
    <row r="116" spans="1:12" ht="15.75">
      <c r="A116" s="43"/>
      <c r="B116" s="28" t="s">
        <v>37</v>
      </c>
      <c r="C116" s="30"/>
      <c r="D116" s="42" t="s">
        <v>640</v>
      </c>
      <c r="E116" s="32">
        <f t="shared" si="60"/>
        <v>0</v>
      </c>
      <c r="F116" s="32">
        <f>F409</f>
        <v>0</v>
      </c>
      <c r="G116" s="32">
        <f aca="true" t="shared" si="96" ref="G116:L116">G409</f>
        <v>0</v>
      </c>
      <c r="H116" s="32">
        <f t="shared" si="96"/>
        <v>0</v>
      </c>
      <c r="I116" s="32">
        <f t="shared" si="96"/>
        <v>0</v>
      </c>
      <c r="J116" s="32">
        <f t="shared" si="96"/>
        <v>0</v>
      </c>
      <c r="K116" s="32">
        <f t="shared" si="96"/>
        <v>0</v>
      </c>
      <c r="L116" s="33">
        <f t="shared" si="96"/>
        <v>0</v>
      </c>
    </row>
    <row r="117" spans="1:12" ht="22.5" customHeight="1">
      <c r="A117" s="43" t="s">
        <v>473</v>
      </c>
      <c r="B117" s="53"/>
      <c r="C117" s="69"/>
      <c r="D117" s="27" t="s">
        <v>381</v>
      </c>
      <c r="E117" s="22">
        <f t="shared" si="60"/>
        <v>20</v>
      </c>
      <c r="F117" s="22">
        <f>F118</f>
        <v>5</v>
      </c>
      <c r="G117" s="22">
        <f aca="true" t="shared" si="97" ref="G117:L117">G118</f>
        <v>5</v>
      </c>
      <c r="H117" s="22">
        <f t="shared" si="97"/>
        <v>5</v>
      </c>
      <c r="I117" s="22">
        <f t="shared" si="97"/>
        <v>5</v>
      </c>
      <c r="J117" s="22">
        <f t="shared" si="97"/>
        <v>21</v>
      </c>
      <c r="K117" s="22">
        <f t="shared" si="97"/>
        <v>21</v>
      </c>
      <c r="L117" s="23">
        <f t="shared" si="97"/>
        <v>22</v>
      </c>
    </row>
    <row r="118" spans="1:12" ht="15.75">
      <c r="A118" s="1035" t="s">
        <v>458</v>
      </c>
      <c r="B118" s="1036"/>
      <c r="C118" s="1036"/>
      <c r="D118" s="42" t="s">
        <v>576</v>
      </c>
      <c r="E118" s="32">
        <f t="shared" si="60"/>
        <v>20</v>
      </c>
      <c r="F118" s="32">
        <f>F119+F120+F121+F122+F123</f>
        <v>5</v>
      </c>
      <c r="G118" s="32">
        <f aca="true" t="shared" si="98" ref="G118:L118">G119+G120+G121+G122+G123</f>
        <v>5</v>
      </c>
      <c r="H118" s="32">
        <f t="shared" si="98"/>
        <v>5</v>
      </c>
      <c r="I118" s="32">
        <f t="shared" si="98"/>
        <v>5</v>
      </c>
      <c r="J118" s="32">
        <f t="shared" si="98"/>
        <v>21</v>
      </c>
      <c r="K118" s="32">
        <f t="shared" si="98"/>
        <v>21</v>
      </c>
      <c r="L118" s="33">
        <f t="shared" si="98"/>
        <v>22</v>
      </c>
    </row>
    <row r="119" spans="1:12" ht="15.75">
      <c r="A119" s="43"/>
      <c r="B119" s="28" t="s">
        <v>384</v>
      </c>
      <c r="C119" s="30"/>
      <c r="D119" s="42" t="s">
        <v>235</v>
      </c>
      <c r="E119" s="32">
        <f t="shared" si="60"/>
        <v>20</v>
      </c>
      <c r="F119" s="32">
        <f>F470</f>
        <v>5</v>
      </c>
      <c r="G119" s="32">
        <f aca="true" t="shared" si="99" ref="G119:L119">G470</f>
        <v>5</v>
      </c>
      <c r="H119" s="32">
        <f t="shared" si="99"/>
        <v>5</v>
      </c>
      <c r="I119" s="32">
        <f t="shared" si="99"/>
        <v>5</v>
      </c>
      <c r="J119" s="32">
        <f t="shared" si="99"/>
        <v>21</v>
      </c>
      <c r="K119" s="32">
        <f t="shared" si="99"/>
        <v>21</v>
      </c>
      <c r="L119" s="33">
        <f t="shared" si="99"/>
        <v>22</v>
      </c>
    </row>
    <row r="120" spans="1:12" ht="15.75">
      <c r="A120" s="43"/>
      <c r="B120" s="28" t="s">
        <v>500</v>
      </c>
      <c r="C120" s="30"/>
      <c r="D120" s="42" t="s">
        <v>506</v>
      </c>
      <c r="E120" s="32">
        <f t="shared" si="60"/>
        <v>0</v>
      </c>
      <c r="F120" s="32">
        <f aca="true" t="shared" si="100" ref="F120:L120">F471</f>
        <v>0</v>
      </c>
      <c r="G120" s="32">
        <f t="shared" si="100"/>
        <v>0</v>
      </c>
      <c r="H120" s="32">
        <f t="shared" si="100"/>
        <v>0</v>
      </c>
      <c r="I120" s="32">
        <f t="shared" si="100"/>
        <v>0</v>
      </c>
      <c r="J120" s="32">
        <f t="shared" si="100"/>
        <v>0</v>
      </c>
      <c r="K120" s="32">
        <f t="shared" si="100"/>
        <v>0</v>
      </c>
      <c r="L120" s="33">
        <f t="shared" si="100"/>
        <v>0</v>
      </c>
    </row>
    <row r="121" spans="1:12" ht="22.5" customHeight="1">
      <c r="A121" s="43"/>
      <c r="B121" s="28" t="s">
        <v>3</v>
      </c>
      <c r="C121" s="30"/>
      <c r="D121" s="42" t="s">
        <v>577</v>
      </c>
      <c r="E121" s="32">
        <f t="shared" si="60"/>
        <v>0</v>
      </c>
      <c r="F121" s="32">
        <f aca="true" t="shared" si="101" ref="F121:L121">F472</f>
        <v>0</v>
      </c>
      <c r="G121" s="32">
        <f t="shared" si="101"/>
        <v>0</v>
      </c>
      <c r="H121" s="32">
        <f t="shared" si="101"/>
        <v>0</v>
      </c>
      <c r="I121" s="32">
        <f t="shared" si="101"/>
        <v>0</v>
      </c>
      <c r="J121" s="32">
        <f t="shared" si="101"/>
        <v>0</v>
      </c>
      <c r="K121" s="32">
        <f t="shared" si="101"/>
        <v>0</v>
      </c>
      <c r="L121" s="33">
        <f t="shared" si="101"/>
        <v>0</v>
      </c>
    </row>
    <row r="122" spans="1:12" ht="35.25" customHeight="1">
      <c r="A122" s="43"/>
      <c r="B122" s="942" t="s">
        <v>745</v>
      </c>
      <c r="C122" s="942"/>
      <c r="D122" s="42" t="s">
        <v>236</v>
      </c>
      <c r="E122" s="32">
        <f t="shared" si="60"/>
        <v>0</v>
      </c>
      <c r="F122" s="32">
        <f aca="true" t="shared" si="102" ref="F122:L122">F473</f>
        <v>0</v>
      </c>
      <c r="G122" s="32">
        <f t="shared" si="102"/>
        <v>0</v>
      </c>
      <c r="H122" s="32">
        <f t="shared" si="102"/>
        <v>0</v>
      </c>
      <c r="I122" s="32">
        <f t="shared" si="102"/>
        <v>0</v>
      </c>
      <c r="J122" s="32">
        <f t="shared" si="102"/>
        <v>0</v>
      </c>
      <c r="K122" s="32">
        <f t="shared" si="102"/>
        <v>0</v>
      </c>
      <c r="L122" s="33">
        <f t="shared" si="102"/>
        <v>0</v>
      </c>
    </row>
    <row r="123" spans="1:12" ht="24.75" customHeight="1">
      <c r="A123" s="43"/>
      <c r="B123" s="28" t="s">
        <v>25</v>
      </c>
      <c r="C123" s="28"/>
      <c r="D123" s="42" t="s">
        <v>284</v>
      </c>
      <c r="E123" s="32">
        <f t="shared" si="60"/>
        <v>0</v>
      </c>
      <c r="F123" s="32">
        <f aca="true" t="shared" si="103" ref="F123:L123">F474</f>
        <v>0</v>
      </c>
      <c r="G123" s="32">
        <f t="shared" si="103"/>
        <v>0</v>
      </c>
      <c r="H123" s="32">
        <f t="shared" si="103"/>
        <v>0</v>
      </c>
      <c r="I123" s="32">
        <f t="shared" si="103"/>
        <v>0</v>
      </c>
      <c r="J123" s="32">
        <f t="shared" si="103"/>
        <v>0</v>
      </c>
      <c r="K123" s="32">
        <f t="shared" si="103"/>
        <v>0</v>
      </c>
      <c r="L123" s="33">
        <f t="shared" si="103"/>
        <v>0</v>
      </c>
    </row>
    <row r="124" spans="1:12" ht="15.75">
      <c r="A124" s="43" t="s">
        <v>120</v>
      </c>
      <c r="B124" s="53"/>
      <c r="C124" s="69"/>
      <c r="D124" s="27" t="s">
        <v>285</v>
      </c>
      <c r="E124" s="22">
        <f t="shared" si="60"/>
        <v>0</v>
      </c>
      <c r="F124" s="22">
        <f>F125+F135</f>
        <v>0</v>
      </c>
      <c r="G124" s="22">
        <f aca="true" t="shared" si="104" ref="G124:L124">G125+G135</f>
        <v>0</v>
      </c>
      <c r="H124" s="22">
        <f t="shared" si="104"/>
        <v>0</v>
      </c>
      <c r="I124" s="22">
        <f t="shared" si="104"/>
        <v>0</v>
      </c>
      <c r="J124" s="22">
        <f t="shared" si="104"/>
        <v>0</v>
      </c>
      <c r="K124" s="22">
        <f t="shared" si="104"/>
        <v>0</v>
      </c>
      <c r="L124" s="23">
        <f t="shared" si="104"/>
        <v>0</v>
      </c>
    </row>
    <row r="125" spans="1:12" ht="43.5" customHeight="1">
      <c r="A125" s="984" t="s">
        <v>877</v>
      </c>
      <c r="B125" s="985"/>
      <c r="C125" s="985"/>
      <c r="D125" s="42" t="s">
        <v>578</v>
      </c>
      <c r="E125" s="32">
        <f t="shared" si="60"/>
        <v>0</v>
      </c>
      <c r="F125" s="32">
        <f>F126+F127+F128+F129+F130+F131+F132+F133+F134</f>
        <v>0</v>
      </c>
      <c r="G125" s="32">
        <f aca="true" t="shared" si="105" ref="G125:L125">G126+G127+G128+G129+G130+G131+G132+G133+G134</f>
        <v>0</v>
      </c>
      <c r="H125" s="32">
        <f t="shared" si="105"/>
        <v>0</v>
      </c>
      <c r="I125" s="32">
        <f t="shared" si="105"/>
        <v>0</v>
      </c>
      <c r="J125" s="32">
        <f t="shared" si="105"/>
        <v>0</v>
      </c>
      <c r="K125" s="32">
        <f t="shared" si="105"/>
        <v>0</v>
      </c>
      <c r="L125" s="33">
        <f t="shared" si="105"/>
        <v>0</v>
      </c>
    </row>
    <row r="126" spans="1:12" ht="39" customHeight="1">
      <c r="A126" s="43"/>
      <c r="B126" s="942" t="s">
        <v>664</v>
      </c>
      <c r="C126" s="942"/>
      <c r="D126" s="42" t="s">
        <v>91</v>
      </c>
      <c r="E126" s="32">
        <f t="shared" si="60"/>
        <v>0</v>
      </c>
      <c r="F126" s="32">
        <f>F412</f>
        <v>0</v>
      </c>
      <c r="G126" s="32">
        <f aca="true" t="shared" si="106" ref="G126:L126">G412</f>
        <v>0</v>
      </c>
      <c r="H126" s="32">
        <f t="shared" si="106"/>
        <v>0</v>
      </c>
      <c r="I126" s="32">
        <f t="shared" si="106"/>
        <v>0</v>
      </c>
      <c r="J126" s="32">
        <f t="shared" si="106"/>
        <v>0</v>
      </c>
      <c r="K126" s="32">
        <f t="shared" si="106"/>
        <v>0</v>
      </c>
      <c r="L126" s="33">
        <f t="shared" si="106"/>
        <v>0</v>
      </c>
    </row>
    <row r="127" spans="1:12" ht="15.75">
      <c r="A127" s="43"/>
      <c r="B127" s="28" t="s">
        <v>437</v>
      </c>
      <c r="C127" s="30"/>
      <c r="D127" s="42" t="s">
        <v>92</v>
      </c>
      <c r="E127" s="32">
        <f t="shared" si="60"/>
        <v>0</v>
      </c>
      <c r="F127" s="32">
        <f>F413</f>
        <v>0</v>
      </c>
      <c r="G127" s="32">
        <f aca="true" t="shared" si="107" ref="G127:L127">G413</f>
        <v>0</v>
      </c>
      <c r="H127" s="32">
        <f t="shared" si="107"/>
        <v>0</v>
      </c>
      <c r="I127" s="32">
        <f t="shared" si="107"/>
        <v>0</v>
      </c>
      <c r="J127" s="32">
        <f t="shared" si="107"/>
        <v>0</v>
      </c>
      <c r="K127" s="32">
        <f t="shared" si="107"/>
        <v>0</v>
      </c>
      <c r="L127" s="33">
        <f t="shared" si="107"/>
        <v>0</v>
      </c>
    </row>
    <row r="128" spans="1:12" ht="18" customHeight="1">
      <c r="A128" s="43"/>
      <c r="B128" s="28" t="s">
        <v>1725</v>
      </c>
      <c r="C128" s="30"/>
      <c r="D128" s="42" t="s">
        <v>31</v>
      </c>
      <c r="E128" s="32">
        <f t="shared" si="60"/>
        <v>0</v>
      </c>
      <c r="F128" s="32">
        <f aca="true" t="shared" si="108" ref="F128:L128">F414</f>
        <v>0</v>
      </c>
      <c r="G128" s="32">
        <f t="shared" si="108"/>
        <v>0</v>
      </c>
      <c r="H128" s="32">
        <f t="shared" si="108"/>
        <v>0</v>
      </c>
      <c r="I128" s="32">
        <f t="shared" si="108"/>
        <v>0</v>
      </c>
      <c r="J128" s="32">
        <f t="shared" si="108"/>
        <v>0</v>
      </c>
      <c r="K128" s="32">
        <f t="shared" si="108"/>
        <v>0</v>
      </c>
      <c r="L128" s="33">
        <f t="shared" si="108"/>
        <v>0</v>
      </c>
    </row>
    <row r="129" spans="1:12" ht="42" customHeight="1">
      <c r="A129" s="43"/>
      <c r="B129" s="942" t="s">
        <v>59</v>
      </c>
      <c r="C129" s="942"/>
      <c r="D129" s="42" t="s">
        <v>265</v>
      </c>
      <c r="E129" s="32">
        <f t="shared" si="60"/>
        <v>0</v>
      </c>
      <c r="F129" s="32">
        <f aca="true" t="shared" si="109" ref="F129:L129">F415</f>
        <v>0</v>
      </c>
      <c r="G129" s="32">
        <f t="shared" si="109"/>
        <v>0</v>
      </c>
      <c r="H129" s="32">
        <f t="shared" si="109"/>
        <v>0</v>
      </c>
      <c r="I129" s="32">
        <f t="shared" si="109"/>
        <v>0</v>
      </c>
      <c r="J129" s="32">
        <f t="shared" si="109"/>
        <v>0</v>
      </c>
      <c r="K129" s="32">
        <f t="shared" si="109"/>
        <v>0</v>
      </c>
      <c r="L129" s="33">
        <f t="shared" si="109"/>
        <v>0</v>
      </c>
    </row>
    <row r="130" spans="1:12" ht="33.75" customHeight="1">
      <c r="A130" s="43"/>
      <c r="B130" s="942" t="s">
        <v>60</v>
      </c>
      <c r="C130" s="942"/>
      <c r="D130" s="42" t="s">
        <v>61</v>
      </c>
      <c r="E130" s="32">
        <f t="shared" si="60"/>
        <v>0</v>
      </c>
      <c r="F130" s="32">
        <f>F477</f>
        <v>0</v>
      </c>
      <c r="G130" s="32">
        <f aca="true" t="shared" si="110" ref="G130:L130">G477</f>
        <v>0</v>
      </c>
      <c r="H130" s="32">
        <f t="shared" si="110"/>
        <v>0</v>
      </c>
      <c r="I130" s="32">
        <f t="shared" si="110"/>
        <v>0</v>
      </c>
      <c r="J130" s="32">
        <f t="shared" si="110"/>
        <v>0</v>
      </c>
      <c r="K130" s="32">
        <f t="shared" si="110"/>
        <v>0</v>
      </c>
      <c r="L130" s="33">
        <f t="shared" si="110"/>
        <v>0</v>
      </c>
    </row>
    <row r="131" spans="1:12" ht="15.75">
      <c r="A131" s="43"/>
      <c r="B131" s="942" t="s">
        <v>12</v>
      </c>
      <c r="C131" s="942"/>
      <c r="D131" s="42" t="s">
        <v>62</v>
      </c>
      <c r="E131" s="32">
        <f t="shared" si="60"/>
        <v>0</v>
      </c>
      <c r="F131" s="32">
        <f aca="true" t="shared" si="111" ref="F131:L131">F478</f>
        <v>0</v>
      </c>
      <c r="G131" s="32">
        <f t="shared" si="111"/>
        <v>0</v>
      </c>
      <c r="H131" s="32">
        <f t="shared" si="111"/>
        <v>0</v>
      </c>
      <c r="I131" s="32">
        <f t="shared" si="111"/>
        <v>0</v>
      </c>
      <c r="J131" s="32">
        <f t="shared" si="111"/>
        <v>0</v>
      </c>
      <c r="K131" s="32">
        <f t="shared" si="111"/>
        <v>0</v>
      </c>
      <c r="L131" s="33">
        <f t="shared" si="111"/>
        <v>0</v>
      </c>
    </row>
    <row r="132" spans="1:12" ht="15.75">
      <c r="A132" s="43"/>
      <c r="B132" s="942" t="s">
        <v>307</v>
      </c>
      <c r="C132" s="942"/>
      <c r="D132" s="42" t="s">
        <v>2</v>
      </c>
      <c r="E132" s="32">
        <f t="shared" si="60"/>
        <v>0</v>
      </c>
      <c r="F132" s="32">
        <f aca="true" t="shared" si="112" ref="F132:L132">F479</f>
        <v>0</v>
      </c>
      <c r="G132" s="32">
        <f t="shared" si="112"/>
        <v>0</v>
      </c>
      <c r="H132" s="32">
        <f t="shared" si="112"/>
        <v>0</v>
      </c>
      <c r="I132" s="32">
        <f t="shared" si="112"/>
        <v>0</v>
      </c>
      <c r="J132" s="32">
        <f t="shared" si="112"/>
        <v>0</v>
      </c>
      <c r="K132" s="32">
        <f t="shared" si="112"/>
        <v>0</v>
      </c>
      <c r="L132" s="33">
        <f t="shared" si="112"/>
        <v>0</v>
      </c>
    </row>
    <row r="133" spans="1:12" ht="15.75">
      <c r="A133" s="43"/>
      <c r="B133" s="942" t="s">
        <v>801</v>
      </c>
      <c r="C133" s="942"/>
      <c r="D133" s="42" t="s">
        <v>800</v>
      </c>
      <c r="E133" s="32">
        <f t="shared" si="60"/>
        <v>0</v>
      </c>
      <c r="F133" s="32">
        <f>F416</f>
        <v>0</v>
      </c>
      <c r="G133" s="32">
        <f aca="true" t="shared" si="113" ref="G133:L133">G416</f>
        <v>0</v>
      </c>
      <c r="H133" s="32">
        <f t="shared" si="113"/>
        <v>0</v>
      </c>
      <c r="I133" s="32">
        <f t="shared" si="113"/>
        <v>0</v>
      </c>
      <c r="J133" s="32">
        <f t="shared" si="113"/>
        <v>0</v>
      </c>
      <c r="K133" s="32">
        <f t="shared" si="113"/>
        <v>0</v>
      </c>
      <c r="L133" s="33">
        <f t="shared" si="113"/>
        <v>0</v>
      </c>
    </row>
    <row r="134" spans="1:12" ht="18" customHeight="1">
      <c r="A134" s="43"/>
      <c r="B134" s="28" t="s">
        <v>30</v>
      </c>
      <c r="C134" s="30"/>
      <c r="D134" s="42" t="s">
        <v>510</v>
      </c>
      <c r="E134" s="32">
        <f t="shared" si="60"/>
        <v>0</v>
      </c>
      <c r="F134" s="32">
        <f>F417</f>
        <v>0</v>
      </c>
      <c r="G134" s="32">
        <f aca="true" t="shared" si="114" ref="G134:L134">G417</f>
        <v>0</v>
      </c>
      <c r="H134" s="32">
        <f t="shared" si="114"/>
        <v>0</v>
      </c>
      <c r="I134" s="32">
        <f t="shared" si="114"/>
        <v>0</v>
      </c>
      <c r="J134" s="32">
        <f t="shared" si="114"/>
        <v>0</v>
      </c>
      <c r="K134" s="32">
        <f t="shared" si="114"/>
        <v>0</v>
      </c>
      <c r="L134" s="33">
        <f t="shared" si="114"/>
        <v>0</v>
      </c>
    </row>
    <row r="135" spans="1:12" ht="15.75">
      <c r="A135" s="43" t="s">
        <v>837</v>
      </c>
      <c r="B135" s="28"/>
      <c r="C135" s="30"/>
      <c r="D135" s="42">
        <v>41.02</v>
      </c>
      <c r="E135" s="32">
        <f t="shared" si="60"/>
        <v>0</v>
      </c>
      <c r="F135" s="32">
        <f>F136+F139</f>
        <v>0</v>
      </c>
      <c r="G135" s="32">
        <f aca="true" t="shared" si="115" ref="G135:L135">G136+G139</f>
        <v>0</v>
      </c>
      <c r="H135" s="32">
        <f t="shared" si="115"/>
        <v>0</v>
      </c>
      <c r="I135" s="32">
        <f t="shared" si="115"/>
        <v>0</v>
      </c>
      <c r="J135" s="32">
        <f t="shared" si="115"/>
        <v>0</v>
      </c>
      <c r="K135" s="32">
        <f t="shared" si="115"/>
        <v>0</v>
      </c>
      <c r="L135" s="33">
        <f t="shared" si="115"/>
        <v>0</v>
      </c>
    </row>
    <row r="136" spans="1:12" ht="52.5" customHeight="1">
      <c r="A136" s="43"/>
      <c r="B136" s="986" t="s">
        <v>80</v>
      </c>
      <c r="C136" s="986"/>
      <c r="D136" s="42" t="s">
        <v>75</v>
      </c>
      <c r="E136" s="32">
        <f t="shared" si="60"/>
        <v>0</v>
      </c>
      <c r="F136" s="32">
        <f>F137+F138</f>
        <v>0</v>
      </c>
      <c r="G136" s="32">
        <f aca="true" t="shared" si="116" ref="G136:L136">G137+G138</f>
        <v>0</v>
      </c>
      <c r="H136" s="32">
        <f t="shared" si="116"/>
        <v>0</v>
      </c>
      <c r="I136" s="32">
        <f t="shared" si="116"/>
        <v>0</v>
      </c>
      <c r="J136" s="32">
        <f t="shared" si="116"/>
        <v>0</v>
      </c>
      <c r="K136" s="32">
        <f t="shared" si="116"/>
        <v>0</v>
      </c>
      <c r="L136" s="33">
        <f t="shared" si="116"/>
        <v>0</v>
      </c>
    </row>
    <row r="137" spans="1:12" ht="54.75" customHeight="1">
      <c r="A137" s="43"/>
      <c r="B137" s="70"/>
      <c r="C137" s="71" t="s">
        <v>584</v>
      </c>
      <c r="D137" s="42" t="s">
        <v>585</v>
      </c>
      <c r="E137" s="32">
        <f t="shared" si="60"/>
        <v>0</v>
      </c>
      <c r="F137" s="32">
        <f>F420</f>
        <v>0</v>
      </c>
      <c r="G137" s="32">
        <f aca="true" t="shared" si="117" ref="G137:L137">G420</f>
        <v>0</v>
      </c>
      <c r="H137" s="32">
        <f t="shared" si="117"/>
        <v>0</v>
      </c>
      <c r="I137" s="32">
        <f t="shared" si="117"/>
        <v>0</v>
      </c>
      <c r="J137" s="32">
        <f t="shared" si="117"/>
        <v>0</v>
      </c>
      <c r="K137" s="32">
        <f t="shared" si="117"/>
        <v>0</v>
      </c>
      <c r="L137" s="33">
        <f t="shared" si="117"/>
        <v>0</v>
      </c>
    </row>
    <row r="138" spans="1:12" ht="54" customHeight="1">
      <c r="A138" s="43"/>
      <c r="B138" s="70"/>
      <c r="C138" s="71" t="s">
        <v>586</v>
      </c>
      <c r="D138" s="42" t="s">
        <v>587</v>
      </c>
      <c r="E138" s="32">
        <f t="shared" si="60"/>
        <v>0</v>
      </c>
      <c r="F138" s="32">
        <f>F482</f>
        <v>0</v>
      </c>
      <c r="G138" s="32">
        <f aca="true" t="shared" si="118" ref="G138:L138">G482</f>
        <v>0</v>
      </c>
      <c r="H138" s="32">
        <f t="shared" si="118"/>
        <v>0</v>
      </c>
      <c r="I138" s="32">
        <f t="shared" si="118"/>
        <v>0</v>
      </c>
      <c r="J138" s="32">
        <f t="shared" si="118"/>
        <v>0</v>
      </c>
      <c r="K138" s="32">
        <f t="shared" si="118"/>
        <v>0</v>
      </c>
      <c r="L138" s="33">
        <f t="shared" si="118"/>
        <v>0</v>
      </c>
    </row>
    <row r="139" spans="1:12" s="77" customFormat="1" ht="15.75">
      <c r="A139" s="72"/>
      <c r="B139" s="73"/>
      <c r="C139" s="74" t="s">
        <v>835</v>
      </c>
      <c r="D139" s="60" t="s">
        <v>836</v>
      </c>
      <c r="E139" s="32">
        <f t="shared" si="60"/>
        <v>0</v>
      </c>
      <c r="F139" s="75">
        <f>F483</f>
        <v>0</v>
      </c>
      <c r="G139" s="75">
        <f aca="true" t="shared" si="119" ref="G139:L139">G483</f>
        <v>0</v>
      </c>
      <c r="H139" s="75">
        <f t="shared" si="119"/>
        <v>0</v>
      </c>
      <c r="I139" s="75">
        <f t="shared" si="119"/>
        <v>0</v>
      </c>
      <c r="J139" s="75">
        <f t="shared" si="119"/>
        <v>0</v>
      </c>
      <c r="K139" s="75">
        <f t="shared" si="119"/>
        <v>0</v>
      </c>
      <c r="L139" s="76">
        <f t="shared" si="119"/>
        <v>0</v>
      </c>
    </row>
    <row r="140" spans="1:12" ht="15.75">
      <c r="A140" s="19" t="s">
        <v>15</v>
      </c>
      <c r="B140" s="28"/>
      <c r="C140" s="28"/>
      <c r="D140" s="27" t="s">
        <v>382</v>
      </c>
      <c r="E140" s="22">
        <f t="shared" si="60"/>
        <v>16006</v>
      </c>
      <c r="F140" s="22">
        <f>F141</f>
        <v>4002</v>
      </c>
      <c r="G140" s="22">
        <f aca="true" t="shared" si="120" ref="G140:L140">G141</f>
        <v>4002</v>
      </c>
      <c r="H140" s="22">
        <f t="shared" si="120"/>
        <v>4002</v>
      </c>
      <c r="I140" s="22">
        <f t="shared" si="120"/>
        <v>4000</v>
      </c>
      <c r="J140" s="22">
        <f t="shared" si="120"/>
        <v>737</v>
      </c>
      <c r="K140" s="22">
        <f t="shared" si="120"/>
        <v>735</v>
      </c>
      <c r="L140" s="23">
        <f t="shared" si="120"/>
        <v>732</v>
      </c>
    </row>
    <row r="141" spans="1:12" ht="15.75">
      <c r="A141" s="982" t="s">
        <v>340</v>
      </c>
      <c r="B141" s="983"/>
      <c r="C141" s="983"/>
      <c r="D141" s="42" t="s">
        <v>383</v>
      </c>
      <c r="E141" s="32">
        <f t="shared" si="60"/>
        <v>16006</v>
      </c>
      <c r="F141" s="32">
        <f aca="true" t="shared" si="121" ref="F141:L141">F142+F187</f>
        <v>4002</v>
      </c>
      <c r="G141" s="32">
        <f t="shared" si="121"/>
        <v>4002</v>
      </c>
      <c r="H141" s="32">
        <f t="shared" si="121"/>
        <v>4002</v>
      </c>
      <c r="I141" s="32">
        <f t="shared" si="121"/>
        <v>4000</v>
      </c>
      <c r="J141" s="32">
        <f t="shared" si="121"/>
        <v>737</v>
      </c>
      <c r="K141" s="32">
        <f t="shared" si="121"/>
        <v>735</v>
      </c>
      <c r="L141" s="33">
        <f t="shared" si="121"/>
        <v>732</v>
      </c>
    </row>
    <row r="142" spans="1:12" ht="70.5" customHeight="1">
      <c r="A142" s="987" t="s">
        <v>864</v>
      </c>
      <c r="B142" s="988"/>
      <c r="C142" s="988"/>
      <c r="D142" s="42" t="s">
        <v>579</v>
      </c>
      <c r="E142" s="32">
        <f>F142+G142+H142+I142</f>
        <v>16006</v>
      </c>
      <c r="F142" s="32">
        <f>F143+F146+F147+F148+F149+F150+F151+F152+F156+F160+F161+F162+F163+F164+F165+F166+F167+F168+F169+F170+F173+F174+F175+F176+F177+F178+F179+F180+F181+F182+F183+F186</f>
        <v>4002</v>
      </c>
      <c r="G142" s="32">
        <f>G143+G146+G147+G148+G149+G150+G151+G152+G156+G160+G161+G162+G163+G164+G165+G166+G167+G168+G169+G170+G173+G174+G175+G176+G177+G178+G179+G180+G181+G182+G183+G186</f>
        <v>4002</v>
      </c>
      <c r="H142" s="32">
        <f>H143+H146+H147+H148+H149+H150+H151+H152+H156+H160+H161+H162+H163+H164+H165+H166+H167+H168+H169+H170+H173+H174+H175+H176+H177+H178+H179+H180+H181+H182+H183+H186</f>
        <v>4002</v>
      </c>
      <c r="I142" s="32">
        <f>I143+I146+I147+I148+I149+I150+I151+I152+I156+I160+I161+I162+I163+I164+I165+I166+I167+I168+I169+I170+I173+I174+I175+I176+I177+I178+I179+I180+I181+I182+I183+I186</f>
        <v>4000</v>
      </c>
      <c r="J142" s="32">
        <f>J143+J146+J147+J148+J149+J150+J151+J152+J156+J160+J161+J162+J163+J164+J165+J166+J167+J168+J169+J170+J173+J174+J175+J176+J177+J178+J179+J180+J181+J182+J183</f>
        <v>737</v>
      </c>
      <c r="K142" s="32">
        <f>K143+K146+K147+K148+K149+K150+K151+K152+K156+K160+K161+K162+K163+K164+K165+K166+K167+K168+K169+K170+K173+K174+K175+K176+K177+K178+K179+K180+K181+K182+K183</f>
        <v>735</v>
      </c>
      <c r="L142" s="33">
        <f>L143+L146+L147+L148+L149+L150+L151+L152+L156+L160+L161+L162+L163+L164+L165+L166+L167+L168+L169+L170+L173+L174+L175+L176+L177+L178+L179+L180+L181+L182+L183</f>
        <v>732</v>
      </c>
    </row>
    <row r="143" spans="1:12" s="77" customFormat="1" ht="15.75">
      <c r="A143" s="78"/>
      <c r="B143" s="1037" t="s">
        <v>879</v>
      </c>
      <c r="C143" s="1038"/>
      <c r="D143" s="60" t="s">
        <v>116</v>
      </c>
      <c r="E143" s="32">
        <f aca="true" t="shared" si="122" ref="E143:E207">F143+G143+H143+I143</f>
        <v>0</v>
      </c>
      <c r="F143" s="75">
        <f>F144+F145</f>
        <v>0</v>
      </c>
      <c r="G143" s="75">
        <f aca="true" t="shared" si="123" ref="G143:L143">G144+G145</f>
        <v>0</v>
      </c>
      <c r="H143" s="75">
        <f t="shared" si="123"/>
        <v>0</v>
      </c>
      <c r="I143" s="75">
        <f t="shared" si="123"/>
        <v>0</v>
      </c>
      <c r="J143" s="75">
        <f t="shared" si="123"/>
        <v>0</v>
      </c>
      <c r="K143" s="75">
        <f t="shared" si="123"/>
        <v>0</v>
      </c>
      <c r="L143" s="76">
        <f t="shared" si="123"/>
        <v>0</v>
      </c>
    </row>
    <row r="144" spans="1:12" s="77" customFormat="1" ht="15.75">
      <c r="A144" s="78"/>
      <c r="B144" s="79"/>
      <c r="C144" s="80" t="s">
        <v>853</v>
      </c>
      <c r="D144" s="60" t="s">
        <v>854</v>
      </c>
      <c r="E144" s="32">
        <f t="shared" si="122"/>
        <v>0</v>
      </c>
      <c r="F144" s="75">
        <f aca="true" t="shared" si="124" ref="F144:F151">F488</f>
        <v>0</v>
      </c>
      <c r="G144" s="75">
        <f aca="true" t="shared" si="125" ref="G144:L145">G488</f>
        <v>0</v>
      </c>
      <c r="H144" s="75">
        <f t="shared" si="125"/>
        <v>0</v>
      </c>
      <c r="I144" s="75">
        <f t="shared" si="125"/>
        <v>0</v>
      </c>
      <c r="J144" s="75">
        <f t="shared" si="125"/>
        <v>0</v>
      </c>
      <c r="K144" s="75">
        <f t="shared" si="125"/>
        <v>0</v>
      </c>
      <c r="L144" s="76">
        <f t="shared" si="125"/>
        <v>0</v>
      </c>
    </row>
    <row r="145" spans="1:12" s="77" customFormat="1" ht="37.5" customHeight="1">
      <c r="A145" s="78"/>
      <c r="B145" s="79"/>
      <c r="C145" s="80" t="s">
        <v>855</v>
      </c>
      <c r="D145" s="60" t="s">
        <v>856</v>
      </c>
      <c r="E145" s="32">
        <f t="shared" si="122"/>
        <v>0</v>
      </c>
      <c r="F145" s="75">
        <f t="shared" si="124"/>
        <v>0</v>
      </c>
      <c r="G145" s="75">
        <f t="shared" si="125"/>
        <v>0</v>
      </c>
      <c r="H145" s="75">
        <f t="shared" si="125"/>
        <v>0</v>
      </c>
      <c r="I145" s="75">
        <f t="shared" si="125"/>
        <v>0</v>
      </c>
      <c r="J145" s="75">
        <f t="shared" si="125"/>
        <v>0</v>
      </c>
      <c r="K145" s="75">
        <f t="shared" si="125"/>
        <v>0</v>
      </c>
      <c r="L145" s="76">
        <f t="shared" si="125"/>
        <v>0</v>
      </c>
    </row>
    <row r="146" spans="1:12" ht="15.75">
      <c r="A146" s="19"/>
      <c r="B146" s="28" t="s">
        <v>501</v>
      </c>
      <c r="C146" s="30"/>
      <c r="D146" s="42" t="s">
        <v>117</v>
      </c>
      <c r="E146" s="32">
        <f t="shared" si="122"/>
        <v>0</v>
      </c>
      <c r="F146" s="32">
        <f t="shared" si="124"/>
        <v>0</v>
      </c>
      <c r="G146" s="32">
        <f aca="true" t="shared" si="126" ref="G146:L146">G490</f>
        <v>0</v>
      </c>
      <c r="H146" s="32">
        <f t="shared" si="126"/>
        <v>0</v>
      </c>
      <c r="I146" s="32">
        <f t="shared" si="126"/>
        <v>0</v>
      </c>
      <c r="J146" s="32">
        <f t="shared" si="126"/>
        <v>0</v>
      </c>
      <c r="K146" s="32">
        <f t="shared" si="126"/>
        <v>0</v>
      </c>
      <c r="L146" s="33">
        <f t="shared" si="126"/>
        <v>0</v>
      </c>
    </row>
    <row r="147" spans="1:12" ht="15.75">
      <c r="A147" s="19"/>
      <c r="B147" s="942" t="s">
        <v>505</v>
      </c>
      <c r="C147" s="942"/>
      <c r="D147" s="42" t="s">
        <v>333</v>
      </c>
      <c r="E147" s="32">
        <f t="shared" si="122"/>
        <v>0</v>
      </c>
      <c r="F147" s="32">
        <f t="shared" si="124"/>
        <v>0</v>
      </c>
      <c r="G147" s="32">
        <f aca="true" t="shared" si="127" ref="G147:L147">G491</f>
        <v>0</v>
      </c>
      <c r="H147" s="32">
        <f t="shared" si="127"/>
        <v>0</v>
      </c>
      <c r="I147" s="32">
        <f t="shared" si="127"/>
        <v>0</v>
      </c>
      <c r="J147" s="32">
        <f t="shared" si="127"/>
        <v>0</v>
      </c>
      <c r="K147" s="32">
        <f t="shared" si="127"/>
        <v>0</v>
      </c>
      <c r="L147" s="33">
        <f t="shared" si="127"/>
        <v>0</v>
      </c>
    </row>
    <row r="148" spans="1:12" ht="15.75">
      <c r="A148" s="19"/>
      <c r="B148" s="942" t="s">
        <v>16</v>
      </c>
      <c r="C148" s="942"/>
      <c r="D148" s="42" t="s">
        <v>17</v>
      </c>
      <c r="E148" s="32">
        <f t="shared" si="122"/>
        <v>4523</v>
      </c>
      <c r="F148" s="32">
        <f t="shared" si="124"/>
        <v>1131</v>
      </c>
      <c r="G148" s="32">
        <f aca="true" t="shared" si="128" ref="G148:L148">G492</f>
        <v>1131</v>
      </c>
      <c r="H148" s="32">
        <f t="shared" si="128"/>
        <v>1131</v>
      </c>
      <c r="I148" s="32">
        <f t="shared" si="128"/>
        <v>1130</v>
      </c>
      <c r="J148" s="32">
        <f t="shared" si="128"/>
        <v>0</v>
      </c>
      <c r="K148" s="32">
        <f t="shared" si="128"/>
        <v>0</v>
      </c>
      <c r="L148" s="33">
        <f t="shared" si="128"/>
        <v>0</v>
      </c>
    </row>
    <row r="149" spans="1:12" ht="15.75">
      <c r="A149" s="19"/>
      <c r="B149" s="942" t="s">
        <v>479</v>
      </c>
      <c r="C149" s="942"/>
      <c r="D149" s="42" t="s">
        <v>480</v>
      </c>
      <c r="E149" s="32">
        <f t="shared" si="122"/>
        <v>0</v>
      </c>
      <c r="F149" s="32">
        <f t="shared" si="124"/>
        <v>0</v>
      </c>
      <c r="G149" s="32">
        <f aca="true" t="shared" si="129" ref="G149:L149">G493</f>
        <v>0</v>
      </c>
      <c r="H149" s="32">
        <f t="shared" si="129"/>
        <v>0</v>
      </c>
      <c r="I149" s="32">
        <f t="shared" si="129"/>
        <v>0</v>
      </c>
      <c r="J149" s="32">
        <f t="shared" si="129"/>
        <v>0</v>
      </c>
      <c r="K149" s="32">
        <f t="shared" si="129"/>
        <v>0</v>
      </c>
      <c r="L149" s="33">
        <f t="shared" si="129"/>
        <v>0</v>
      </c>
    </row>
    <row r="150" spans="1:12" ht="15.75">
      <c r="A150" s="19"/>
      <c r="B150" s="970" t="s">
        <v>838</v>
      </c>
      <c r="C150" s="971"/>
      <c r="D150" s="42" t="s">
        <v>839</v>
      </c>
      <c r="E150" s="32">
        <f t="shared" si="122"/>
        <v>0</v>
      </c>
      <c r="F150" s="32">
        <f t="shared" si="124"/>
        <v>0</v>
      </c>
      <c r="G150" s="32">
        <f aca="true" t="shared" si="130" ref="G150:L150">G494</f>
        <v>0</v>
      </c>
      <c r="H150" s="32">
        <f t="shared" si="130"/>
        <v>0</v>
      </c>
      <c r="I150" s="32">
        <f t="shared" si="130"/>
        <v>0</v>
      </c>
      <c r="J150" s="32">
        <f t="shared" si="130"/>
        <v>0</v>
      </c>
      <c r="K150" s="32">
        <f t="shared" si="130"/>
        <v>0</v>
      </c>
      <c r="L150" s="33">
        <f t="shared" si="130"/>
        <v>0</v>
      </c>
    </row>
    <row r="151" spans="1:12" ht="15.75">
      <c r="A151" s="19"/>
      <c r="B151" s="942" t="s">
        <v>250</v>
      </c>
      <c r="C151" s="942"/>
      <c r="D151" s="42" t="s">
        <v>440</v>
      </c>
      <c r="E151" s="32">
        <f t="shared" si="122"/>
        <v>0</v>
      </c>
      <c r="F151" s="32">
        <f t="shared" si="124"/>
        <v>0</v>
      </c>
      <c r="G151" s="32">
        <f aca="true" t="shared" si="131" ref="G151:L151">G495</f>
        <v>0</v>
      </c>
      <c r="H151" s="32">
        <f t="shared" si="131"/>
        <v>0</v>
      </c>
      <c r="I151" s="32">
        <f t="shared" si="131"/>
        <v>0</v>
      </c>
      <c r="J151" s="32">
        <f t="shared" si="131"/>
        <v>0</v>
      </c>
      <c r="K151" s="32">
        <f t="shared" si="131"/>
        <v>0</v>
      </c>
      <c r="L151" s="33">
        <f t="shared" si="131"/>
        <v>0</v>
      </c>
    </row>
    <row r="152" spans="1:12" ht="42" customHeight="1">
      <c r="A152" s="19"/>
      <c r="B152" s="942" t="s">
        <v>1733</v>
      </c>
      <c r="C152" s="942"/>
      <c r="D152" s="42" t="s">
        <v>239</v>
      </c>
      <c r="E152" s="32">
        <f t="shared" si="122"/>
        <v>0</v>
      </c>
      <c r="F152" s="32">
        <f>F153+F154+F155</f>
        <v>0</v>
      </c>
      <c r="G152" s="32">
        <f aca="true" t="shared" si="132" ref="G152:L152">G153+G154+G155</f>
        <v>0</v>
      </c>
      <c r="H152" s="32">
        <f t="shared" si="132"/>
        <v>0</v>
      </c>
      <c r="I152" s="32">
        <f t="shared" si="132"/>
        <v>0</v>
      </c>
      <c r="J152" s="32">
        <f t="shared" si="132"/>
        <v>0</v>
      </c>
      <c r="K152" s="32">
        <f t="shared" si="132"/>
        <v>0</v>
      </c>
      <c r="L152" s="33">
        <f t="shared" si="132"/>
        <v>0</v>
      </c>
    </row>
    <row r="153" spans="1:12" ht="40.5" customHeight="1">
      <c r="A153" s="19"/>
      <c r="B153" s="36"/>
      <c r="C153" s="35" t="s">
        <v>134</v>
      </c>
      <c r="D153" s="42" t="s">
        <v>184</v>
      </c>
      <c r="E153" s="32">
        <f t="shared" si="122"/>
        <v>0</v>
      </c>
      <c r="F153" s="32">
        <f>F497</f>
        <v>0</v>
      </c>
      <c r="G153" s="32">
        <f aca="true" t="shared" si="133" ref="G153:L153">G497</f>
        <v>0</v>
      </c>
      <c r="H153" s="32">
        <f t="shared" si="133"/>
        <v>0</v>
      </c>
      <c r="I153" s="32">
        <f t="shared" si="133"/>
        <v>0</v>
      </c>
      <c r="J153" s="32">
        <f t="shared" si="133"/>
        <v>0</v>
      </c>
      <c r="K153" s="32">
        <f t="shared" si="133"/>
        <v>0</v>
      </c>
      <c r="L153" s="33">
        <f t="shared" si="133"/>
        <v>0</v>
      </c>
    </row>
    <row r="154" spans="1:12" ht="15.75">
      <c r="A154" s="19"/>
      <c r="B154" s="36"/>
      <c r="C154" s="35" t="s">
        <v>360</v>
      </c>
      <c r="D154" s="42" t="s">
        <v>361</v>
      </c>
      <c r="E154" s="32">
        <f t="shared" si="122"/>
        <v>0</v>
      </c>
      <c r="F154" s="32">
        <f>F498</f>
        <v>0</v>
      </c>
      <c r="G154" s="32">
        <f aca="true" t="shared" si="134" ref="G154:L155">G498</f>
        <v>0</v>
      </c>
      <c r="H154" s="32">
        <f t="shared" si="134"/>
        <v>0</v>
      </c>
      <c r="I154" s="32">
        <f t="shared" si="134"/>
        <v>0</v>
      </c>
      <c r="J154" s="32">
        <f t="shared" si="134"/>
        <v>0</v>
      </c>
      <c r="K154" s="32">
        <f t="shared" si="134"/>
        <v>0</v>
      </c>
      <c r="L154" s="33">
        <f t="shared" si="134"/>
        <v>0</v>
      </c>
    </row>
    <row r="155" spans="1:12" ht="15.75">
      <c r="A155" s="19"/>
      <c r="B155" s="36"/>
      <c r="C155" s="35" t="s">
        <v>362</v>
      </c>
      <c r="D155" s="42" t="s">
        <v>363</v>
      </c>
      <c r="E155" s="32">
        <f t="shared" si="122"/>
        <v>0</v>
      </c>
      <c r="F155" s="32">
        <f>F499</f>
        <v>0</v>
      </c>
      <c r="G155" s="32">
        <f t="shared" si="134"/>
        <v>0</v>
      </c>
      <c r="H155" s="32">
        <f t="shared" si="134"/>
        <v>0</v>
      </c>
      <c r="I155" s="32">
        <f t="shared" si="134"/>
        <v>0</v>
      </c>
      <c r="J155" s="32">
        <f t="shared" si="134"/>
        <v>0</v>
      </c>
      <c r="K155" s="32">
        <f t="shared" si="134"/>
        <v>0</v>
      </c>
      <c r="L155" s="33">
        <f t="shared" si="134"/>
        <v>0</v>
      </c>
    </row>
    <row r="156" spans="1:12" ht="43.5" customHeight="1">
      <c r="A156" s="19"/>
      <c r="B156" s="942" t="s">
        <v>127</v>
      </c>
      <c r="C156" s="942"/>
      <c r="D156" s="42" t="s">
        <v>414</v>
      </c>
      <c r="E156" s="32">
        <f t="shared" si="122"/>
        <v>0</v>
      </c>
      <c r="F156" s="32">
        <f>F157+F158+F159</f>
        <v>0</v>
      </c>
      <c r="G156" s="32">
        <f aca="true" t="shared" si="135" ref="G156:L156">G157+G158+G159</f>
        <v>0</v>
      </c>
      <c r="H156" s="32">
        <f t="shared" si="135"/>
        <v>0</v>
      </c>
      <c r="I156" s="32">
        <f t="shared" si="135"/>
        <v>0</v>
      </c>
      <c r="J156" s="32">
        <f t="shared" si="135"/>
        <v>0</v>
      </c>
      <c r="K156" s="32">
        <f t="shared" si="135"/>
        <v>0</v>
      </c>
      <c r="L156" s="33">
        <f t="shared" si="135"/>
        <v>0</v>
      </c>
    </row>
    <row r="157" spans="1:12" ht="31.5">
      <c r="A157" s="19"/>
      <c r="B157" s="36"/>
      <c r="C157" s="35" t="s">
        <v>296</v>
      </c>
      <c r="D157" s="42" t="s">
        <v>297</v>
      </c>
      <c r="E157" s="32">
        <f t="shared" si="122"/>
        <v>0</v>
      </c>
      <c r="F157" s="32">
        <f>F501</f>
        <v>0</v>
      </c>
      <c r="G157" s="32">
        <f aca="true" t="shared" si="136" ref="G157:L157">G501</f>
        <v>0</v>
      </c>
      <c r="H157" s="32">
        <f t="shared" si="136"/>
        <v>0</v>
      </c>
      <c r="I157" s="32">
        <f t="shared" si="136"/>
        <v>0</v>
      </c>
      <c r="J157" s="32">
        <f t="shared" si="136"/>
        <v>0</v>
      </c>
      <c r="K157" s="32">
        <f t="shared" si="136"/>
        <v>0</v>
      </c>
      <c r="L157" s="33">
        <f t="shared" si="136"/>
        <v>0</v>
      </c>
    </row>
    <row r="158" spans="1:12" ht="44.25" customHeight="1">
      <c r="A158" s="19"/>
      <c r="B158" s="36"/>
      <c r="C158" s="35" t="s">
        <v>418</v>
      </c>
      <c r="D158" s="42" t="s">
        <v>419</v>
      </c>
      <c r="E158" s="32">
        <f t="shared" si="122"/>
        <v>0</v>
      </c>
      <c r="F158" s="32">
        <f>F502</f>
        <v>0</v>
      </c>
      <c r="G158" s="32">
        <f aca="true" t="shared" si="137" ref="G158:L158">G502</f>
        <v>0</v>
      </c>
      <c r="H158" s="32">
        <f t="shared" si="137"/>
        <v>0</v>
      </c>
      <c r="I158" s="32">
        <f t="shared" si="137"/>
        <v>0</v>
      </c>
      <c r="J158" s="32">
        <f t="shared" si="137"/>
        <v>0</v>
      </c>
      <c r="K158" s="32">
        <f t="shared" si="137"/>
        <v>0</v>
      </c>
      <c r="L158" s="33">
        <f t="shared" si="137"/>
        <v>0</v>
      </c>
    </row>
    <row r="159" spans="1:12" ht="31.5">
      <c r="A159" s="19"/>
      <c r="B159" s="36"/>
      <c r="C159" s="35" t="s">
        <v>364</v>
      </c>
      <c r="D159" s="42" t="s">
        <v>365</v>
      </c>
      <c r="E159" s="32">
        <f t="shared" si="122"/>
        <v>0</v>
      </c>
      <c r="F159" s="32">
        <f>F503</f>
        <v>0</v>
      </c>
      <c r="G159" s="32">
        <f aca="true" t="shared" si="138" ref="G159:L159">G503</f>
        <v>0</v>
      </c>
      <c r="H159" s="32">
        <f t="shared" si="138"/>
        <v>0</v>
      </c>
      <c r="I159" s="32">
        <f t="shared" si="138"/>
        <v>0</v>
      </c>
      <c r="J159" s="32">
        <f t="shared" si="138"/>
        <v>0</v>
      </c>
      <c r="K159" s="32">
        <f t="shared" si="138"/>
        <v>0</v>
      </c>
      <c r="L159" s="33">
        <f t="shared" si="138"/>
        <v>0</v>
      </c>
    </row>
    <row r="160" spans="1:12" ht="40.5" customHeight="1">
      <c r="A160" s="19"/>
      <c r="B160" s="942" t="s">
        <v>746</v>
      </c>
      <c r="C160" s="942"/>
      <c r="D160" s="60" t="s">
        <v>253</v>
      </c>
      <c r="E160" s="32">
        <f t="shared" si="122"/>
        <v>0</v>
      </c>
      <c r="F160" s="32">
        <f>F504</f>
        <v>0</v>
      </c>
      <c r="G160" s="32">
        <f aca="true" t="shared" si="139" ref="G160:L160">G504</f>
        <v>0</v>
      </c>
      <c r="H160" s="32">
        <f t="shared" si="139"/>
        <v>0</v>
      </c>
      <c r="I160" s="32">
        <f t="shared" si="139"/>
        <v>0</v>
      </c>
      <c r="J160" s="32">
        <f t="shared" si="139"/>
        <v>0</v>
      </c>
      <c r="K160" s="32">
        <f t="shared" si="139"/>
        <v>0</v>
      </c>
      <c r="L160" s="33">
        <f t="shared" si="139"/>
        <v>0</v>
      </c>
    </row>
    <row r="161" spans="1:12" ht="15.75">
      <c r="A161" s="19"/>
      <c r="B161" s="28" t="s">
        <v>511</v>
      </c>
      <c r="C161" s="30"/>
      <c r="D161" s="60" t="s">
        <v>641</v>
      </c>
      <c r="E161" s="32">
        <f t="shared" si="122"/>
        <v>700</v>
      </c>
      <c r="F161" s="32">
        <f>F424</f>
        <v>175</v>
      </c>
      <c r="G161" s="32">
        <f aca="true" t="shared" si="140" ref="G161:L161">G424</f>
        <v>175</v>
      </c>
      <c r="H161" s="32">
        <f t="shared" si="140"/>
        <v>175</v>
      </c>
      <c r="I161" s="32">
        <f t="shared" si="140"/>
        <v>175</v>
      </c>
      <c r="J161" s="32">
        <f t="shared" si="140"/>
        <v>737</v>
      </c>
      <c r="K161" s="32">
        <f t="shared" si="140"/>
        <v>735</v>
      </c>
      <c r="L161" s="33">
        <f t="shared" si="140"/>
        <v>732</v>
      </c>
    </row>
    <row r="162" spans="1:12" ht="15.75">
      <c r="A162" s="19"/>
      <c r="B162" s="28" t="s">
        <v>251</v>
      </c>
      <c r="C162" s="30"/>
      <c r="D162" s="60" t="s">
        <v>147</v>
      </c>
      <c r="E162" s="32">
        <f t="shared" si="122"/>
        <v>0</v>
      </c>
      <c r="F162" s="32">
        <f>F425</f>
        <v>0</v>
      </c>
      <c r="G162" s="32">
        <f aca="true" t="shared" si="141" ref="G162:L162">G425</f>
        <v>0</v>
      </c>
      <c r="H162" s="32">
        <f t="shared" si="141"/>
        <v>0</v>
      </c>
      <c r="I162" s="32">
        <f t="shared" si="141"/>
        <v>0</v>
      </c>
      <c r="J162" s="32">
        <f t="shared" si="141"/>
        <v>0</v>
      </c>
      <c r="K162" s="32">
        <f t="shared" si="141"/>
        <v>0</v>
      </c>
      <c r="L162" s="33">
        <f t="shared" si="141"/>
        <v>0</v>
      </c>
    </row>
    <row r="163" spans="1:12" ht="15.75">
      <c r="A163" s="19"/>
      <c r="B163" s="28" t="s">
        <v>540</v>
      </c>
      <c r="C163" s="30"/>
      <c r="D163" s="60" t="s">
        <v>148</v>
      </c>
      <c r="E163" s="32">
        <f t="shared" si="122"/>
        <v>0</v>
      </c>
      <c r="F163" s="32">
        <f>F505</f>
        <v>0</v>
      </c>
      <c r="G163" s="32">
        <f aca="true" t="shared" si="142" ref="G163:L163">G505</f>
        <v>0</v>
      </c>
      <c r="H163" s="32">
        <f t="shared" si="142"/>
        <v>0</v>
      </c>
      <c r="I163" s="32">
        <f t="shared" si="142"/>
        <v>0</v>
      </c>
      <c r="J163" s="32">
        <f t="shared" si="142"/>
        <v>0</v>
      </c>
      <c r="K163" s="32">
        <f t="shared" si="142"/>
        <v>0</v>
      </c>
      <c r="L163" s="33">
        <f t="shared" si="142"/>
        <v>0</v>
      </c>
    </row>
    <row r="164" spans="1:12" ht="15.75">
      <c r="A164" s="19"/>
      <c r="B164" s="942" t="s">
        <v>563</v>
      </c>
      <c r="C164" s="942"/>
      <c r="D164" s="60" t="s">
        <v>564</v>
      </c>
      <c r="E164" s="32">
        <f t="shared" si="122"/>
        <v>0</v>
      </c>
      <c r="F164" s="32">
        <f>F426</f>
        <v>0</v>
      </c>
      <c r="G164" s="32">
        <f aca="true" t="shared" si="143" ref="G164:L164">G426</f>
        <v>0</v>
      </c>
      <c r="H164" s="32">
        <f t="shared" si="143"/>
        <v>0</v>
      </c>
      <c r="I164" s="32">
        <f t="shared" si="143"/>
        <v>0</v>
      </c>
      <c r="J164" s="32">
        <f t="shared" si="143"/>
        <v>0</v>
      </c>
      <c r="K164" s="32">
        <f t="shared" si="143"/>
        <v>0</v>
      </c>
      <c r="L164" s="33">
        <f t="shared" si="143"/>
        <v>0</v>
      </c>
    </row>
    <row r="165" spans="1:12" ht="15.75">
      <c r="A165" s="19"/>
      <c r="B165" s="1013" t="s">
        <v>526</v>
      </c>
      <c r="C165" s="1013"/>
      <c r="D165" s="60" t="s">
        <v>527</v>
      </c>
      <c r="E165" s="32">
        <f t="shared" si="122"/>
        <v>0</v>
      </c>
      <c r="F165" s="32">
        <f>F427</f>
        <v>0</v>
      </c>
      <c r="G165" s="32">
        <f aca="true" t="shared" si="144" ref="G165:L165">G427</f>
        <v>0</v>
      </c>
      <c r="H165" s="32">
        <f t="shared" si="144"/>
        <v>0</v>
      </c>
      <c r="I165" s="32">
        <f t="shared" si="144"/>
        <v>0</v>
      </c>
      <c r="J165" s="32">
        <f t="shared" si="144"/>
        <v>0</v>
      </c>
      <c r="K165" s="32">
        <f t="shared" si="144"/>
        <v>0</v>
      </c>
      <c r="L165" s="33">
        <f t="shared" si="144"/>
        <v>0</v>
      </c>
    </row>
    <row r="166" spans="1:12" ht="15.75">
      <c r="A166" s="19"/>
      <c r="B166" s="942" t="s">
        <v>546</v>
      </c>
      <c r="C166" s="942"/>
      <c r="D166" s="60" t="s">
        <v>547</v>
      </c>
      <c r="E166" s="32">
        <f t="shared" si="122"/>
        <v>0</v>
      </c>
      <c r="F166" s="32">
        <f aca="true" t="shared" si="145" ref="F166:K166">F506</f>
        <v>0</v>
      </c>
      <c r="G166" s="32">
        <f t="shared" si="145"/>
        <v>0</v>
      </c>
      <c r="H166" s="32">
        <f t="shared" si="145"/>
        <v>0</v>
      </c>
      <c r="I166" s="32">
        <f t="shared" si="145"/>
        <v>0</v>
      </c>
      <c r="J166" s="32">
        <f t="shared" si="145"/>
        <v>0</v>
      </c>
      <c r="K166" s="32">
        <f t="shared" si="145"/>
        <v>0</v>
      </c>
      <c r="L166" s="33"/>
    </row>
    <row r="167" spans="1:12" ht="15.75">
      <c r="A167" s="19"/>
      <c r="B167" s="28" t="s">
        <v>548</v>
      </c>
      <c r="C167" s="44"/>
      <c r="D167" s="60" t="s">
        <v>549</v>
      </c>
      <c r="E167" s="32">
        <f t="shared" si="122"/>
        <v>0</v>
      </c>
      <c r="F167" s="32">
        <f>F428</f>
        <v>0</v>
      </c>
      <c r="G167" s="32">
        <f aca="true" t="shared" si="146" ref="G167:L167">G428</f>
        <v>0</v>
      </c>
      <c r="H167" s="32">
        <f t="shared" si="146"/>
        <v>0</v>
      </c>
      <c r="I167" s="32">
        <f t="shared" si="146"/>
        <v>0</v>
      </c>
      <c r="J167" s="32">
        <f t="shared" si="146"/>
        <v>0</v>
      </c>
      <c r="K167" s="32">
        <f t="shared" si="146"/>
        <v>0</v>
      </c>
      <c r="L167" s="33">
        <f t="shared" si="146"/>
        <v>0</v>
      </c>
    </row>
    <row r="168" spans="1:12" ht="15.75">
      <c r="A168" s="19"/>
      <c r="B168" s="1013" t="s">
        <v>199</v>
      </c>
      <c r="C168" s="1013"/>
      <c r="D168" s="60" t="s">
        <v>200</v>
      </c>
      <c r="E168" s="32">
        <f t="shared" si="122"/>
        <v>0</v>
      </c>
      <c r="F168" s="32">
        <f>F429</f>
        <v>0</v>
      </c>
      <c r="G168" s="32">
        <f aca="true" t="shared" si="147" ref="G168:L168">G429</f>
        <v>0</v>
      </c>
      <c r="H168" s="32">
        <f t="shared" si="147"/>
        <v>0</v>
      </c>
      <c r="I168" s="32">
        <f t="shared" si="147"/>
        <v>0</v>
      </c>
      <c r="J168" s="32">
        <f t="shared" si="147"/>
        <v>0</v>
      </c>
      <c r="K168" s="32">
        <f t="shared" si="147"/>
        <v>0</v>
      </c>
      <c r="L168" s="33">
        <f t="shared" si="147"/>
        <v>0</v>
      </c>
    </row>
    <row r="169" spans="1:12" ht="15.75">
      <c r="A169" s="19"/>
      <c r="B169" s="942" t="s">
        <v>96</v>
      </c>
      <c r="C169" s="942"/>
      <c r="D169" s="60" t="s">
        <v>97</v>
      </c>
      <c r="E169" s="32">
        <f t="shared" si="122"/>
        <v>0</v>
      </c>
      <c r="F169" s="32">
        <f>F430</f>
        <v>0</v>
      </c>
      <c r="G169" s="32">
        <f aca="true" t="shared" si="148" ref="G169:L169">G430</f>
        <v>0</v>
      </c>
      <c r="H169" s="32">
        <f t="shared" si="148"/>
        <v>0</v>
      </c>
      <c r="I169" s="32">
        <f t="shared" si="148"/>
        <v>0</v>
      </c>
      <c r="J169" s="32">
        <f t="shared" si="148"/>
        <v>0</v>
      </c>
      <c r="K169" s="32">
        <f t="shared" si="148"/>
        <v>0</v>
      </c>
      <c r="L169" s="33">
        <f t="shared" si="148"/>
        <v>0</v>
      </c>
    </row>
    <row r="170" spans="1:12" ht="37.5" customHeight="1">
      <c r="A170" s="19"/>
      <c r="B170" s="942" t="s">
        <v>151</v>
      </c>
      <c r="C170" s="942"/>
      <c r="D170" s="60" t="s">
        <v>341</v>
      </c>
      <c r="E170" s="32">
        <f t="shared" si="122"/>
        <v>0</v>
      </c>
      <c r="F170" s="32">
        <f>F171+F172</f>
        <v>0</v>
      </c>
      <c r="G170" s="32">
        <f aca="true" t="shared" si="149" ref="G170:L170">G171+G172</f>
        <v>0</v>
      </c>
      <c r="H170" s="32">
        <f t="shared" si="149"/>
        <v>0</v>
      </c>
      <c r="I170" s="32">
        <f t="shared" si="149"/>
        <v>0</v>
      </c>
      <c r="J170" s="32">
        <f t="shared" si="149"/>
        <v>0</v>
      </c>
      <c r="K170" s="32">
        <f t="shared" si="149"/>
        <v>0</v>
      </c>
      <c r="L170" s="33">
        <f t="shared" si="149"/>
        <v>0</v>
      </c>
    </row>
    <row r="171" spans="1:12" ht="40.5" customHeight="1">
      <c r="A171" s="19"/>
      <c r="B171" s="35"/>
      <c r="C171" s="35" t="s">
        <v>280</v>
      </c>
      <c r="D171" s="60" t="s">
        <v>343</v>
      </c>
      <c r="E171" s="32">
        <f t="shared" si="122"/>
        <v>0</v>
      </c>
      <c r="F171" s="32">
        <f>F432</f>
        <v>0</v>
      </c>
      <c r="G171" s="32">
        <f aca="true" t="shared" si="150" ref="G171:L171">G432</f>
        <v>0</v>
      </c>
      <c r="H171" s="32">
        <f t="shared" si="150"/>
        <v>0</v>
      </c>
      <c r="I171" s="32">
        <f t="shared" si="150"/>
        <v>0</v>
      </c>
      <c r="J171" s="32">
        <f t="shared" si="150"/>
        <v>0</v>
      </c>
      <c r="K171" s="32">
        <f t="shared" si="150"/>
        <v>0</v>
      </c>
      <c r="L171" s="33">
        <f t="shared" si="150"/>
        <v>0</v>
      </c>
    </row>
    <row r="172" spans="1:12" ht="36.75" customHeight="1">
      <c r="A172" s="19"/>
      <c r="B172" s="35"/>
      <c r="C172" s="35" t="s">
        <v>281</v>
      </c>
      <c r="D172" s="60" t="s">
        <v>344</v>
      </c>
      <c r="E172" s="32">
        <f t="shared" si="122"/>
        <v>0</v>
      </c>
      <c r="F172" s="32">
        <f>F508</f>
        <v>0</v>
      </c>
      <c r="G172" s="32">
        <f aca="true" t="shared" si="151" ref="G172:L172">G508</f>
        <v>0</v>
      </c>
      <c r="H172" s="32">
        <f t="shared" si="151"/>
        <v>0</v>
      </c>
      <c r="I172" s="32">
        <f t="shared" si="151"/>
        <v>0</v>
      </c>
      <c r="J172" s="32">
        <f t="shared" si="151"/>
        <v>0</v>
      </c>
      <c r="K172" s="32">
        <f t="shared" si="151"/>
        <v>0</v>
      </c>
      <c r="L172" s="33">
        <f t="shared" si="151"/>
        <v>0</v>
      </c>
    </row>
    <row r="173" spans="1:12" ht="38.25" customHeight="1">
      <c r="A173" s="19"/>
      <c r="B173" s="942" t="s">
        <v>237</v>
      </c>
      <c r="C173" s="942"/>
      <c r="D173" s="60" t="s">
        <v>342</v>
      </c>
      <c r="E173" s="32">
        <f t="shared" si="122"/>
        <v>0</v>
      </c>
      <c r="F173" s="32">
        <f>F509</f>
        <v>0</v>
      </c>
      <c r="G173" s="32">
        <f aca="true" t="shared" si="152" ref="G173:L173">G509</f>
        <v>0</v>
      </c>
      <c r="H173" s="32">
        <f t="shared" si="152"/>
        <v>0</v>
      </c>
      <c r="I173" s="32">
        <f t="shared" si="152"/>
        <v>0</v>
      </c>
      <c r="J173" s="32">
        <f t="shared" si="152"/>
        <v>0</v>
      </c>
      <c r="K173" s="32">
        <f t="shared" si="152"/>
        <v>0</v>
      </c>
      <c r="L173" s="33">
        <f t="shared" si="152"/>
        <v>0</v>
      </c>
    </row>
    <row r="174" spans="1:12" ht="20.25" customHeight="1">
      <c r="A174" s="19"/>
      <c r="B174" s="81" t="s">
        <v>1726</v>
      </c>
      <c r="C174" s="36"/>
      <c r="D174" s="60" t="s">
        <v>660</v>
      </c>
      <c r="E174" s="32">
        <f t="shared" si="122"/>
        <v>0</v>
      </c>
      <c r="F174" s="32">
        <f>F433</f>
        <v>0</v>
      </c>
      <c r="G174" s="32">
        <f aca="true" t="shared" si="153" ref="G174:L174">G433</f>
        <v>0</v>
      </c>
      <c r="H174" s="32">
        <f t="shared" si="153"/>
        <v>0</v>
      </c>
      <c r="I174" s="32">
        <f t="shared" si="153"/>
        <v>0</v>
      </c>
      <c r="J174" s="32">
        <f t="shared" si="153"/>
        <v>0</v>
      </c>
      <c r="K174" s="32">
        <f t="shared" si="153"/>
        <v>0</v>
      </c>
      <c r="L174" s="33">
        <f t="shared" si="153"/>
        <v>0</v>
      </c>
    </row>
    <row r="175" spans="1:12" ht="20.25" customHeight="1">
      <c r="A175" s="19"/>
      <c r="B175" s="81" t="s">
        <v>661</v>
      </c>
      <c r="C175" s="36"/>
      <c r="D175" s="60" t="s">
        <v>662</v>
      </c>
      <c r="E175" s="32">
        <f t="shared" si="122"/>
        <v>5000</v>
      </c>
      <c r="F175" s="32">
        <f>F510</f>
        <v>1250</v>
      </c>
      <c r="G175" s="32">
        <f aca="true" t="shared" si="154" ref="G175:L175">G510</f>
        <v>1250</v>
      </c>
      <c r="H175" s="32">
        <f t="shared" si="154"/>
        <v>1250</v>
      </c>
      <c r="I175" s="32">
        <f t="shared" si="154"/>
        <v>1250</v>
      </c>
      <c r="J175" s="32">
        <f t="shared" si="154"/>
        <v>0</v>
      </c>
      <c r="K175" s="32">
        <f t="shared" si="154"/>
        <v>0</v>
      </c>
      <c r="L175" s="33">
        <f t="shared" si="154"/>
        <v>0</v>
      </c>
    </row>
    <row r="176" spans="1:12" ht="20.25" customHeight="1">
      <c r="A176" s="82"/>
      <c r="B176" s="977" t="s">
        <v>328</v>
      </c>
      <c r="C176" s="977"/>
      <c r="D176" s="60" t="s">
        <v>436</v>
      </c>
      <c r="E176" s="32">
        <f t="shared" si="122"/>
        <v>0</v>
      </c>
      <c r="F176" s="32">
        <f>F511</f>
        <v>0</v>
      </c>
      <c r="G176" s="32">
        <f aca="true" t="shared" si="155" ref="G176:L176">G511</f>
        <v>0</v>
      </c>
      <c r="H176" s="32">
        <f t="shared" si="155"/>
        <v>0</v>
      </c>
      <c r="I176" s="32">
        <f t="shared" si="155"/>
        <v>0</v>
      </c>
      <c r="J176" s="32">
        <f t="shared" si="155"/>
        <v>0</v>
      </c>
      <c r="K176" s="32">
        <f t="shared" si="155"/>
        <v>0</v>
      </c>
      <c r="L176" s="33">
        <f t="shared" si="155"/>
        <v>0</v>
      </c>
    </row>
    <row r="177" spans="1:12" ht="15.75">
      <c r="A177" s="82"/>
      <c r="B177" s="977" t="s">
        <v>152</v>
      </c>
      <c r="C177" s="977"/>
      <c r="D177" s="60" t="s">
        <v>153</v>
      </c>
      <c r="E177" s="32">
        <f t="shared" si="122"/>
        <v>0</v>
      </c>
      <c r="F177" s="32">
        <f>F512</f>
        <v>0</v>
      </c>
      <c r="G177" s="32">
        <f aca="true" t="shared" si="156" ref="G177:L177">G512</f>
        <v>0</v>
      </c>
      <c r="H177" s="32">
        <f t="shared" si="156"/>
        <v>0</v>
      </c>
      <c r="I177" s="32">
        <f t="shared" si="156"/>
        <v>0</v>
      </c>
      <c r="J177" s="32">
        <f t="shared" si="156"/>
        <v>0</v>
      </c>
      <c r="K177" s="32">
        <f t="shared" si="156"/>
        <v>0</v>
      </c>
      <c r="L177" s="33">
        <f t="shared" si="156"/>
        <v>0</v>
      </c>
    </row>
    <row r="178" spans="1:12" ht="15.75">
      <c r="A178" s="82"/>
      <c r="B178" s="977" t="s">
        <v>512</v>
      </c>
      <c r="C178" s="977"/>
      <c r="D178" s="60" t="s">
        <v>513</v>
      </c>
      <c r="E178" s="32">
        <f t="shared" si="122"/>
        <v>0</v>
      </c>
      <c r="F178" s="32">
        <f>F434</f>
        <v>0</v>
      </c>
      <c r="G178" s="32">
        <f aca="true" t="shared" si="157" ref="G178:L178">G434</f>
        <v>0</v>
      </c>
      <c r="H178" s="32">
        <f t="shared" si="157"/>
        <v>0</v>
      </c>
      <c r="I178" s="32">
        <f t="shared" si="157"/>
        <v>0</v>
      </c>
      <c r="J178" s="32">
        <f t="shared" si="157"/>
        <v>0</v>
      </c>
      <c r="K178" s="32">
        <f t="shared" si="157"/>
        <v>0</v>
      </c>
      <c r="L178" s="33">
        <f t="shared" si="157"/>
        <v>0</v>
      </c>
    </row>
    <row r="179" spans="1:12" ht="35.25" customHeight="1">
      <c r="A179" s="82"/>
      <c r="B179" s="944" t="s">
        <v>588</v>
      </c>
      <c r="C179" s="944"/>
      <c r="D179" s="60" t="s">
        <v>589</v>
      </c>
      <c r="E179" s="32">
        <f t="shared" si="122"/>
        <v>0</v>
      </c>
      <c r="F179" s="32">
        <f>F513</f>
        <v>0</v>
      </c>
      <c r="G179" s="32">
        <f aca="true" t="shared" si="158" ref="G179:L179">G513</f>
        <v>0</v>
      </c>
      <c r="H179" s="32">
        <f t="shared" si="158"/>
        <v>0</v>
      </c>
      <c r="I179" s="32">
        <f t="shared" si="158"/>
        <v>0</v>
      </c>
      <c r="J179" s="32">
        <f t="shared" si="158"/>
        <v>0</v>
      </c>
      <c r="K179" s="32">
        <f t="shared" si="158"/>
        <v>0</v>
      </c>
      <c r="L179" s="33">
        <f t="shared" si="158"/>
        <v>0</v>
      </c>
    </row>
    <row r="180" spans="1:12" ht="41.25" customHeight="1">
      <c r="A180" s="82"/>
      <c r="B180" s="978" t="s">
        <v>748</v>
      </c>
      <c r="C180" s="965"/>
      <c r="D180" s="60" t="s">
        <v>736</v>
      </c>
      <c r="E180" s="32">
        <f t="shared" si="122"/>
        <v>5783</v>
      </c>
      <c r="F180" s="32">
        <f>F514</f>
        <v>1446</v>
      </c>
      <c r="G180" s="32">
        <f aca="true" t="shared" si="159" ref="G180:L180">G514</f>
        <v>1446</v>
      </c>
      <c r="H180" s="32">
        <f t="shared" si="159"/>
        <v>1446</v>
      </c>
      <c r="I180" s="32">
        <f t="shared" si="159"/>
        <v>1445</v>
      </c>
      <c r="J180" s="32">
        <f t="shared" si="159"/>
        <v>0</v>
      </c>
      <c r="K180" s="32">
        <f t="shared" si="159"/>
        <v>0</v>
      </c>
      <c r="L180" s="33">
        <f t="shared" si="159"/>
        <v>0</v>
      </c>
    </row>
    <row r="181" spans="1:14" ht="33.75" customHeight="1">
      <c r="A181" s="82"/>
      <c r="B181" s="978" t="s">
        <v>798</v>
      </c>
      <c r="C181" s="965"/>
      <c r="D181" s="60" t="s">
        <v>799</v>
      </c>
      <c r="E181" s="32">
        <f t="shared" si="122"/>
        <v>0</v>
      </c>
      <c r="F181" s="32">
        <f>F435</f>
        <v>0</v>
      </c>
      <c r="G181" s="32">
        <f aca="true" t="shared" si="160" ref="G181:L181">G435</f>
        <v>0</v>
      </c>
      <c r="H181" s="32">
        <f t="shared" si="160"/>
        <v>0</v>
      </c>
      <c r="I181" s="32">
        <f t="shared" si="160"/>
        <v>0</v>
      </c>
      <c r="J181" s="32">
        <f t="shared" si="160"/>
        <v>0</v>
      </c>
      <c r="K181" s="32">
        <f t="shared" si="160"/>
        <v>0</v>
      </c>
      <c r="L181" s="33">
        <f t="shared" si="160"/>
        <v>0</v>
      </c>
      <c r="M181" s="62"/>
      <c r="N181" s="63"/>
    </row>
    <row r="182" spans="1:25" s="77" customFormat="1" ht="15.75">
      <c r="A182" s="84"/>
      <c r="B182" s="974" t="s">
        <v>834</v>
      </c>
      <c r="C182" s="975"/>
      <c r="D182" s="60" t="s">
        <v>833</v>
      </c>
      <c r="E182" s="32">
        <f t="shared" si="122"/>
        <v>0</v>
      </c>
      <c r="F182" s="75">
        <f>F515</f>
        <v>0</v>
      </c>
      <c r="G182" s="75">
        <f aca="true" t="shared" si="161" ref="G182:L182">G515</f>
        <v>0</v>
      </c>
      <c r="H182" s="75">
        <f t="shared" si="161"/>
        <v>0</v>
      </c>
      <c r="I182" s="75">
        <f t="shared" si="161"/>
        <v>0</v>
      </c>
      <c r="J182" s="75">
        <f t="shared" si="161"/>
        <v>0</v>
      </c>
      <c r="K182" s="75">
        <f t="shared" si="161"/>
        <v>0</v>
      </c>
      <c r="L182" s="76">
        <f t="shared" si="161"/>
        <v>0</v>
      </c>
      <c r="M182" s="85"/>
      <c r="N182" s="85"/>
      <c r="O182" s="85"/>
      <c r="P182" s="85"/>
      <c r="Q182" s="85"/>
      <c r="R182" s="85"/>
      <c r="S182" s="85"/>
      <c r="T182" s="85"/>
      <c r="U182" s="85"/>
      <c r="V182" s="85"/>
      <c r="W182" s="85"/>
      <c r="X182" s="85"/>
      <c r="Y182" s="85"/>
    </row>
    <row r="183" spans="1:14" ht="15.75">
      <c r="A183" s="84"/>
      <c r="B183" s="978" t="s">
        <v>862</v>
      </c>
      <c r="C183" s="979"/>
      <c r="D183" s="60" t="s">
        <v>857</v>
      </c>
      <c r="E183" s="32">
        <f t="shared" si="122"/>
        <v>0</v>
      </c>
      <c r="F183" s="32">
        <f>F184+F185</f>
        <v>0</v>
      </c>
      <c r="G183" s="32">
        <f aca="true" t="shared" si="162" ref="G183:L183">G184+G185</f>
        <v>0</v>
      </c>
      <c r="H183" s="32">
        <f t="shared" si="162"/>
        <v>0</v>
      </c>
      <c r="I183" s="32">
        <f t="shared" si="162"/>
        <v>0</v>
      </c>
      <c r="J183" s="32">
        <f t="shared" si="162"/>
        <v>0</v>
      </c>
      <c r="K183" s="32">
        <f t="shared" si="162"/>
        <v>0</v>
      </c>
      <c r="L183" s="33">
        <f t="shared" si="162"/>
        <v>0</v>
      </c>
      <c r="M183" s="62"/>
      <c r="N183" s="63"/>
    </row>
    <row r="184" spans="1:14" ht="43.5" customHeight="1">
      <c r="A184" s="84"/>
      <c r="B184" s="87"/>
      <c r="C184" s="86" t="s">
        <v>858</v>
      </c>
      <c r="D184" s="60" t="s">
        <v>859</v>
      </c>
      <c r="E184" s="32">
        <f t="shared" si="122"/>
        <v>0</v>
      </c>
      <c r="F184" s="32">
        <f>F437</f>
        <v>0</v>
      </c>
      <c r="G184" s="32">
        <f aca="true" t="shared" si="163" ref="G184:L184">G437</f>
        <v>0</v>
      </c>
      <c r="H184" s="32">
        <f t="shared" si="163"/>
        <v>0</v>
      </c>
      <c r="I184" s="32">
        <f t="shared" si="163"/>
        <v>0</v>
      </c>
      <c r="J184" s="32">
        <f t="shared" si="163"/>
        <v>0</v>
      </c>
      <c r="K184" s="32">
        <f t="shared" si="163"/>
        <v>0</v>
      </c>
      <c r="L184" s="33">
        <f t="shared" si="163"/>
        <v>0</v>
      </c>
      <c r="M184" s="62"/>
      <c r="N184" s="63"/>
    </row>
    <row r="185" spans="1:14" ht="43.5" customHeight="1">
      <c r="A185" s="84"/>
      <c r="B185" s="87"/>
      <c r="C185" s="86" t="s">
        <v>860</v>
      </c>
      <c r="D185" s="60" t="s">
        <v>861</v>
      </c>
      <c r="E185" s="32">
        <f t="shared" si="122"/>
        <v>0</v>
      </c>
      <c r="F185" s="32">
        <f aca="true" t="shared" si="164" ref="F185:L185">F517</f>
        <v>0</v>
      </c>
      <c r="G185" s="32">
        <f t="shared" si="164"/>
        <v>0</v>
      </c>
      <c r="H185" s="32">
        <f t="shared" si="164"/>
        <v>0</v>
      </c>
      <c r="I185" s="32">
        <f t="shared" si="164"/>
        <v>0</v>
      </c>
      <c r="J185" s="32">
        <f t="shared" si="164"/>
        <v>0</v>
      </c>
      <c r="K185" s="32">
        <f t="shared" si="164"/>
        <v>0</v>
      </c>
      <c r="L185" s="33">
        <f t="shared" si="164"/>
        <v>0</v>
      </c>
      <c r="M185" s="62"/>
      <c r="N185" s="63"/>
    </row>
    <row r="186" spans="1:14" ht="15.75">
      <c r="A186" s="82"/>
      <c r="B186" s="83"/>
      <c r="C186" s="86" t="s">
        <v>1366</v>
      </c>
      <c r="D186" s="60" t="s">
        <v>1367</v>
      </c>
      <c r="E186" s="32">
        <f>F186+G186+H186+I186</f>
        <v>0</v>
      </c>
      <c r="F186" s="32">
        <f>F438</f>
        <v>0</v>
      </c>
      <c r="G186" s="32">
        <f aca="true" t="shared" si="165" ref="G186:L186">G438</f>
        <v>0</v>
      </c>
      <c r="H186" s="32">
        <f t="shared" si="165"/>
        <v>0</v>
      </c>
      <c r="I186" s="32">
        <f t="shared" si="165"/>
        <v>0</v>
      </c>
      <c r="J186" s="32">
        <f t="shared" si="165"/>
        <v>0</v>
      </c>
      <c r="K186" s="32">
        <f t="shared" si="165"/>
        <v>0</v>
      </c>
      <c r="L186" s="33">
        <f t="shared" si="165"/>
        <v>0</v>
      </c>
      <c r="M186" s="62"/>
      <c r="N186" s="63"/>
    </row>
    <row r="187" spans="1:12" ht="52.5" customHeight="1">
      <c r="A187" s="982" t="s">
        <v>849</v>
      </c>
      <c r="B187" s="983"/>
      <c r="C187" s="983"/>
      <c r="D187" s="150" t="s">
        <v>334</v>
      </c>
      <c r="E187" s="254">
        <f t="shared" si="122"/>
        <v>0</v>
      </c>
      <c r="F187" s="22">
        <f>F188+F189+F190+F191+F192+F193+F194+F195+F196+F197+F198+F199</f>
        <v>0</v>
      </c>
      <c r="G187" s="22">
        <f aca="true" t="shared" si="166" ref="G187:L187">G188+G189+G190+G191+G192+G193+G194+G195+G196+G197+G198+G199</f>
        <v>0</v>
      </c>
      <c r="H187" s="22">
        <f t="shared" si="166"/>
        <v>0</v>
      </c>
      <c r="I187" s="22">
        <f t="shared" si="166"/>
        <v>0</v>
      </c>
      <c r="J187" s="22">
        <f t="shared" si="166"/>
        <v>0</v>
      </c>
      <c r="K187" s="22">
        <f t="shared" si="166"/>
        <v>0</v>
      </c>
      <c r="L187" s="23">
        <f t="shared" si="166"/>
        <v>0</v>
      </c>
    </row>
    <row r="188" spans="1:12" ht="15.75">
      <c r="A188" s="19"/>
      <c r="B188" s="1050" t="s">
        <v>56</v>
      </c>
      <c r="C188" s="965"/>
      <c r="D188" s="60" t="s">
        <v>507</v>
      </c>
      <c r="E188" s="32">
        <f t="shared" si="122"/>
        <v>0</v>
      </c>
      <c r="F188" s="32">
        <f aca="true" t="shared" si="167" ref="F188:F196">F440</f>
        <v>0</v>
      </c>
      <c r="G188" s="32">
        <f aca="true" t="shared" si="168" ref="G188:L188">G440</f>
        <v>0</v>
      </c>
      <c r="H188" s="32">
        <f t="shared" si="168"/>
        <v>0</v>
      </c>
      <c r="I188" s="32">
        <f t="shared" si="168"/>
        <v>0</v>
      </c>
      <c r="J188" s="32">
        <f t="shared" si="168"/>
        <v>0</v>
      </c>
      <c r="K188" s="32">
        <f t="shared" si="168"/>
        <v>0</v>
      </c>
      <c r="L188" s="33">
        <f t="shared" si="168"/>
        <v>0</v>
      </c>
    </row>
    <row r="189" spans="1:12" ht="41.25" customHeight="1">
      <c r="A189" s="89"/>
      <c r="B189" s="942" t="s">
        <v>223</v>
      </c>
      <c r="C189" s="942"/>
      <c r="D189" s="60" t="s">
        <v>224</v>
      </c>
      <c r="E189" s="32">
        <f t="shared" si="122"/>
        <v>0</v>
      </c>
      <c r="F189" s="32">
        <f t="shared" si="167"/>
        <v>0</v>
      </c>
      <c r="G189" s="32">
        <f aca="true" t="shared" si="169" ref="G189:L189">G441</f>
        <v>0</v>
      </c>
      <c r="H189" s="32">
        <f t="shared" si="169"/>
        <v>0</v>
      </c>
      <c r="I189" s="32">
        <f t="shared" si="169"/>
        <v>0</v>
      </c>
      <c r="J189" s="32">
        <f t="shared" si="169"/>
        <v>0</v>
      </c>
      <c r="K189" s="32">
        <f t="shared" si="169"/>
        <v>0</v>
      </c>
      <c r="L189" s="33">
        <f t="shared" si="169"/>
        <v>0</v>
      </c>
    </row>
    <row r="190" spans="1:12" ht="15.75">
      <c r="A190" s="89"/>
      <c r="B190" s="942" t="s">
        <v>379</v>
      </c>
      <c r="C190" s="942"/>
      <c r="D190" s="60" t="s">
        <v>22</v>
      </c>
      <c r="E190" s="32">
        <f t="shared" si="122"/>
        <v>0</v>
      </c>
      <c r="F190" s="32">
        <f t="shared" si="167"/>
        <v>0</v>
      </c>
      <c r="G190" s="32">
        <f aca="true" t="shared" si="170" ref="G190:L191">G442</f>
        <v>0</v>
      </c>
      <c r="H190" s="32">
        <f t="shared" si="170"/>
        <v>0</v>
      </c>
      <c r="I190" s="32">
        <f t="shared" si="170"/>
        <v>0</v>
      </c>
      <c r="J190" s="32">
        <f t="shared" si="170"/>
        <v>0</v>
      </c>
      <c r="K190" s="32">
        <f t="shared" si="170"/>
        <v>0</v>
      </c>
      <c r="L190" s="33">
        <f t="shared" si="170"/>
        <v>0</v>
      </c>
    </row>
    <row r="191" spans="1:12" ht="39.75" customHeight="1">
      <c r="A191" s="89"/>
      <c r="B191" s="942" t="s">
        <v>642</v>
      </c>
      <c r="C191" s="942"/>
      <c r="D191" s="60" t="s">
        <v>94</v>
      </c>
      <c r="E191" s="32">
        <f t="shared" si="122"/>
        <v>0</v>
      </c>
      <c r="F191" s="32">
        <f t="shared" si="167"/>
        <v>0</v>
      </c>
      <c r="G191" s="32">
        <f t="shared" si="170"/>
        <v>0</v>
      </c>
      <c r="H191" s="32">
        <f t="shared" si="170"/>
        <v>0</v>
      </c>
      <c r="I191" s="32">
        <f t="shared" si="170"/>
        <v>0</v>
      </c>
      <c r="J191" s="32">
        <f t="shared" si="170"/>
        <v>0</v>
      </c>
      <c r="K191" s="32">
        <f t="shared" si="170"/>
        <v>0</v>
      </c>
      <c r="L191" s="33">
        <f t="shared" si="170"/>
        <v>0</v>
      </c>
    </row>
    <row r="192" spans="1:12" ht="15.75">
      <c r="A192" s="89"/>
      <c r="B192" s="942" t="s">
        <v>294</v>
      </c>
      <c r="C192" s="942"/>
      <c r="D192" s="60" t="s">
        <v>295</v>
      </c>
      <c r="E192" s="32">
        <f t="shared" si="122"/>
        <v>0</v>
      </c>
      <c r="F192" s="32">
        <f t="shared" si="167"/>
        <v>0</v>
      </c>
      <c r="G192" s="32">
        <f aca="true" t="shared" si="171" ref="G192:L192">G444</f>
        <v>0</v>
      </c>
      <c r="H192" s="32">
        <f t="shared" si="171"/>
        <v>0</v>
      </c>
      <c r="I192" s="32">
        <f t="shared" si="171"/>
        <v>0</v>
      </c>
      <c r="J192" s="32">
        <f t="shared" si="171"/>
        <v>0</v>
      </c>
      <c r="K192" s="32">
        <f t="shared" si="171"/>
        <v>0</v>
      </c>
      <c r="L192" s="33">
        <f t="shared" si="171"/>
        <v>0</v>
      </c>
    </row>
    <row r="193" spans="1:12" ht="15.75">
      <c r="A193" s="89"/>
      <c r="B193" s="1013" t="s">
        <v>450</v>
      </c>
      <c r="C193" s="1013"/>
      <c r="D193" s="60" t="s">
        <v>451</v>
      </c>
      <c r="E193" s="32">
        <f t="shared" si="122"/>
        <v>0</v>
      </c>
      <c r="F193" s="32">
        <f t="shared" si="167"/>
        <v>0</v>
      </c>
      <c r="G193" s="32">
        <f aca="true" t="shared" si="172" ref="G193:L193">G445</f>
        <v>0</v>
      </c>
      <c r="H193" s="32">
        <f t="shared" si="172"/>
        <v>0</v>
      </c>
      <c r="I193" s="32">
        <f t="shared" si="172"/>
        <v>0</v>
      </c>
      <c r="J193" s="32">
        <f t="shared" si="172"/>
        <v>0</v>
      </c>
      <c r="K193" s="32">
        <f t="shared" si="172"/>
        <v>0</v>
      </c>
      <c r="L193" s="33">
        <f t="shared" si="172"/>
        <v>0</v>
      </c>
    </row>
    <row r="194" spans="1:12" ht="29.25" customHeight="1">
      <c r="A194" s="89"/>
      <c r="B194" s="1050" t="s">
        <v>590</v>
      </c>
      <c r="C194" s="979"/>
      <c r="D194" s="60" t="s">
        <v>591</v>
      </c>
      <c r="E194" s="32">
        <f t="shared" si="122"/>
        <v>0</v>
      </c>
      <c r="F194" s="32">
        <f t="shared" si="167"/>
        <v>0</v>
      </c>
      <c r="G194" s="32">
        <f aca="true" t="shared" si="173" ref="G194:L194">G446</f>
        <v>0</v>
      </c>
      <c r="H194" s="32">
        <f t="shared" si="173"/>
        <v>0</v>
      </c>
      <c r="I194" s="32">
        <f t="shared" si="173"/>
        <v>0</v>
      </c>
      <c r="J194" s="32">
        <f t="shared" si="173"/>
        <v>0</v>
      </c>
      <c r="K194" s="32">
        <f t="shared" si="173"/>
        <v>0</v>
      </c>
      <c r="L194" s="33">
        <f t="shared" si="173"/>
        <v>0</v>
      </c>
    </row>
    <row r="195" spans="1:12" ht="35.25" customHeight="1">
      <c r="A195" s="89"/>
      <c r="B195" s="1050" t="s">
        <v>592</v>
      </c>
      <c r="C195" s="979"/>
      <c r="D195" s="60" t="s">
        <v>593</v>
      </c>
      <c r="E195" s="32">
        <f t="shared" si="122"/>
        <v>0</v>
      </c>
      <c r="F195" s="32">
        <f t="shared" si="167"/>
        <v>0</v>
      </c>
      <c r="G195" s="32">
        <f aca="true" t="shared" si="174" ref="G195:L195">G447</f>
        <v>0</v>
      </c>
      <c r="H195" s="32">
        <f t="shared" si="174"/>
        <v>0</v>
      </c>
      <c r="I195" s="32">
        <f t="shared" si="174"/>
        <v>0</v>
      </c>
      <c r="J195" s="32">
        <f t="shared" si="174"/>
        <v>0</v>
      </c>
      <c r="K195" s="32">
        <f t="shared" si="174"/>
        <v>0</v>
      </c>
      <c r="L195" s="33">
        <f t="shared" si="174"/>
        <v>0</v>
      </c>
    </row>
    <row r="196" spans="1:12" ht="37.5" customHeight="1">
      <c r="A196" s="82"/>
      <c r="B196" s="1051" t="s">
        <v>738</v>
      </c>
      <c r="C196" s="971"/>
      <c r="D196" s="60" t="s">
        <v>737</v>
      </c>
      <c r="E196" s="32">
        <f t="shared" si="122"/>
        <v>0</v>
      </c>
      <c r="F196" s="32">
        <f t="shared" si="167"/>
        <v>0</v>
      </c>
      <c r="G196" s="32">
        <f aca="true" t="shared" si="175" ref="G196:L196">G448</f>
        <v>0</v>
      </c>
      <c r="H196" s="32">
        <f t="shared" si="175"/>
        <v>0</v>
      </c>
      <c r="I196" s="32">
        <f t="shared" si="175"/>
        <v>0</v>
      </c>
      <c r="J196" s="32">
        <f t="shared" si="175"/>
        <v>0</v>
      </c>
      <c r="K196" s="32">
        <f t="shared" si="175"/>
        <v>0</v>
      </c>
      <c r="L196" s="33">
        <f t="shared" si="175"/>
        <v>0</v>
      </c>
    </row>
    <row r="197" spans="1:12" ht="15.75">
      <c r="A197" s="82"/>
      <c r="B197" s="1051" t="s">
        <v>750</v>
      </c>
      <c r="C197" s="971"/>
      <c r="D197" s="60" t="s">
        <v>739</v>
      </c>
      <c r="E197" s="32">
        <f t="shared" si="122"/>
        <v>0</v>
      </c>
      <c r="F197" s="32">
        <f>F519</f>
        <v>0</v>
      </c>
      <c r="G197" s="32">
        <f aca="true" t="shared" si="176" ref="G197:L197">G519</f>
        <v>0</v>
      </c>
      <c r="H197" s="32">
        <f t="shared" si="176"/>
        <v>0</v>
      </c>
      <c r="I197" s="32">
        <f t="shared" si="176"/>
        <v>0</v>
      </c>
      <c r="J197" s="32">
        <f t="shared" si="176"/>
        <v>0</v>
      </c>
      <c r="K197" s="32">
        <f t="shared" si="176"/>
        <v>0</v>
      </c>
      <c r="L197" s="33">
        <f t="shared" si="176"/>
        <v>0</v>
      </c>
    </row>
    <row r="198" spans="1:12" ht="38.25" customHeight="1">
      <c r="A198" s="82"/>
      <c r="B198" s="1051" t="s">
        <v>786</v>
      </c>
      <c r="C198" s="971"/>
      <c r="D198" s="60" t="s">
        <v>785</v>
      </c>
      <c r="E198" s="32">
        <f t="shared" si="122"/>
        <v>0</v>
      </c>
      <c r="F198" s="32">
        <f>F449</f>
        <v>0</v>
      </c>
      <c r="G198" s="32">
        <f aca="true" t="shared" si="177" ref="G198:L198">G449</f>
        <v>0</v>
      </c>
      <c r="H198" s="32">
        <f t="shared" si="177"/>
        <v>0</v>
      </c>
      <c r="I198" s="32">
        <f t="shared" si="177"/>
        <v>0</v>
      </c>
      <c r="J198" s="32">
        <f t="shared" si="177"/>
        <v>0</v>
      </c>
      <c r="K198" s="32">
        <f t="shared" si="177"/>
        <v>0</v>
      </c>
      <c r="L198" s="33">
        <f t="shared" si="177"/>
        <v>0</v>
      </c>
    </row>
    <row r="199" spans="1:12" ht="15.75">
      <c r="A199" s="82"/>
      <c r="B199" s="1051" t="s">
        <v>848</v>
      </c>
      <c r="C199" s="1052"/>
      <c r="D199" s="60" t="s">
        <v>843</v>
      </c>
      <c r="E199" s="32">
        <f t="shared" si="122"/>
        <v>0</v>
      </c>
      <c r="F199" s="32">
        <f>F200+F201</f>
        <v>0</v>
      </c>
      <c r="G199" s="32">
        <f aca="true" t="shared" si="178" ref="G199:L199">G200+G201</f>
        <v>0</v>
      </c>
      <c r="H199" s="32">
        <f t="shared" si="178"/>
        <v>0</v>
      </c>
      <c r="I199" s="32">
        <f t="shared" si="178"/>
        <v>0</v>
      </c>
      <c r="J199" s="32">
        <f t="shared" si="178"/>
        <v>0</v>
      </c>
      <c r="K199" s="32">
        <f t="shared" si="178"/>
        <v>0</v>
      </c>
      <c r="L199" s="33">
        <f t="shared" si="178"/>
        <v>0</v>
      </c>
    </row>
    <row r="200" spans="1:12" ht="15.75">
      <c r="A200" s="82"/>
      <c r="B200" s="90"/>
      <c r="C200" s="91" t="s">
        <v>846</v>
      </c>
      <c r="D200" s="60" t="s">
        <v>844</v>
      </c>
      <c r="E200" s="32">
        <f t="shared" si="122"/>
        <v>0</v>
      </c>
      <c r="F200" s="32">
        <f>F451</f>
        <v>0</v>
      </c>
      <c r="G200" s="32">
        <f aca="true" t="shared" si="179" ref="G200:L200">G451</f>
        <v>0</v>
      </c>
      <c r="H200" s="32">
        <f t="shared" si="179"/>
        <v>0</v>
      </c>
      <c r="I200" s="32">
        <f t="shared" si="179"/>
        <v>0</v>
      </c>
      <c r="J200" s="32">
        <f t="shared" si="179"/>
        <v>0</v>
      </c>
      <c r="K200" s="32">
        <f t="shared" si="179"/>
        <v>0</v>
      </c>
      <c r="L200" s="33">
        <f t="shared" si="179"/>
        <v>0</v>
      </c>
    </row>
    <row r="201" spans="1:12" ht="15.75">
      <c r="A201" s="82"/>
      <c r="B201" s="90"/>
      <c r="C201" s="91" t="s">
        <v>847</v>
      </c>
      <c r="D201" s="60" t="s">
        <v>845</v>
      </c>
      <c r="E201" s="32">
        <f t="shared" si="122"/>
        <v>0</v>
      </c>
      <c r="F201" s="32">
        <f>F521</f>
        <v>0</v>
      </c>
      <c r="G201" s="32">
        <f aca="true" t="shared" si="180" ref="G201:L201">G521</f>
        <v>0</v>
      </c>
      <c r="H201" s="32">
        <f t="shared" si="180"/>
        <v>0</v>
      </c>
      <c r="I201" s="32">
        <f t="shared" si="180"/>
        <v>0</v>
      </c>
      <c r="J201" s="32">
        <f t="shared" si="180"/>
        <v>0</v>
      </c>
      <c r="K201" s="32">
        <f t="shared" si="180"/>
        <v>0</v>
      </c>
      <c r="L201" s="33">
        <f t="shared" si="180"/>
        <v>0</v>
      </c>
    </row>
    <row r="202" spans="1:12" ht="37.5" customHeight="1">
      <c r="A202" s="980" t="s">
        <v>880</v>
      </c>
      <c r="B202" s="981"/>
      <c r="C202" s="981"/>
      <c r="D202" s="150" t="s">
        <v>315</v>
      </c>
      <c r="E202" s="32">
        <f t="shared" si="122"/>
        <v>0</v>
      </c>
      <c r="F202" s="32">
        <f>F203+F206+F209+F212+F217++F220+F225+F230+F235+F240+F245+F250+F255+F260</f>
        <v>0</v>
      </c>
      <c r="G202" s="32">
        <f aca="true" t="shared" si="181" ref="G202:L202">G203+G206+G209+G212+G217++G220+G225+G230+G235+G240+G245+G250+G255+G260</f>
        <v>0</v>
      </c>
      <c r="H202" s="32">
        <f t="shared" si="181"/>
        <v>0</v>
      </c>
      <c r="I202" s="32">
        <f t="shared" si="181"/>
        <v>0</v>
      </c>
      <c r="J202" s="32">
        <f t="shared" si="181"/>
        <v>0</v>
      </c>
      <c r="K202" s="32">
        <f t="shared" si="181"/>
        <v>0</v>
      </c>
      <c r="L202" s="33">
        <f t="shared" si="181"/>
        <v>0</v>
      </c>
    </row>
    <row r="203" spans="1:12" ht="20.25" customHeight="1">
      <c r="A203" s="89"/>
      <c r="B203" s="942" t="s">
        <v>773</v>
      </c>
      <c r="C203" s="942"/>
      <c r="D203" s="60" t="s">
        <v>316</v>
      </c>
      <c r="E203" s="32">
        <f t="shared" si="122"/>
        <v>0</v>
      </c>
      <c r="F203" s="32">
        <f>SUM(F204:F205)</f>
        <v>0</v>
      </c>
      <c r="G203" s="32">
        <f aca="true" t="shared" si="182" ref="G203:L203">SUM(G204:G205)</f>
        <v>0</v>
      </c>
      <c r="H203" s="32">
        <f t="shared" si="182"/>
        <v>0</v>
      </c>
      <c r="I203" s="32">
        <f t="shared" si="182"/>
        <v>0</v>
      </c>
      <c r="J203" s="32">
        <f t="shared" si="182"/>
        <v>0</v>
      </c>
      <c r="K203" s="32">
        <f t="shared" si="182"/>
        <v>0</v>
      </c>
      <c r="L203" s="33">
        <f t="shared" si="182"/>
        <v>0</v>
      </c>
    </row>
    <row r="204" spans="1:12" ht="15.75">
      <c r="A204" s="89"/>
      <c r="B204" s="36"/>
      <c r="C204" s="28" t="s">
        <v>602</v>
      </c>
      <c r="D204" s="60" t="s">
        <v>603</v>
      </c>
      <c r="E204" s="32">
        <f t="shared" si="122"/>
        <v>0</v>
      </c>
      <c r="F204" s="32">
        <f>F524</f>
        <v>0</v>
      </c>
      <c r="G204" s="32">
        <f aca="true" t="shared" si="183" ref="G204:L205">G524</f>
        <v>0</v>
      </c>
      <c r="H204" s="32">
        <f t="shared" si="183"/>
        <v>0</v>
      </c>
      <c r="I204" s="32">
        <f t="shared" si="183"/>
        <v>0</v>
      </c>
      <c r="J204" s="32">
        <f t="shared" si="183"/>
        <v>0</v>
      </c>
      <c r="K204" s="32">
        <f t="shared" si="183"/>
        <v>0</v>
      </c>
      <c r="L204" s="33">
        <f t="shared" si="183"/>
        <v>0</v>
      </c>
    </row>
    <row r="205" spans="1:12" s="77" customFormat="1" ht="15.75">
      <c r="A205" s="92"/>
      <c r="B205" s="93"/>
      <c r="C205" s="58" t="s">
        <v>608</v>
      </c>
      <c r="D205" s="60" t="s">
        <v>772</v>
      </c>
      <c r="E205" s="32">
        <f t="shared" si="122"/>
        <v>0</v>
      </c>
      <c r="F205" s="32">
        <f>F525</f>
        <v>0</v>
      </c>
      <c r="G205" s="32">
        <f t="shared" si="183"/>
        <v>0</v>
      </c>
      <c r="H205" s="32">
        <f t="shared" si="183"/>
        <v>0</v>
      </c>
      <c r="I205" s="32">
        <f t="shared" si="183"/>
        <v>0</v>
      </c>
      <c r="J205" s="32">
        <f t="shared" si="183"/>
        <v>0</v>
      </c>
      <c r="K205" s="32">
        <f t="shared" si="183"/>
        <v>0</v>
      </c>
      <c r="L205" s="33">
        <f t="shared" si="183"/>
        <v>0</v>
      </c>
    </row>
    <row r="206" spans="1:12" s="77" customFormat="1" ht="15.75">
      <c r="A206" s="92"/>
      <c r="B206" s="969" t="s">
        <v>775</v>
      </c>
      <c r="C206" s="969"/>
      <c r="D206" s="60" t="s">
        <v>317</v>
      </c>
      <c r="E206" s="32">
        <f t="shared" si="122"/>
        <v>0</v>
      </c>
      <c r="F206" s="75">
        <f>SUM(F207:F208)</f>
        <v>0</v>
      </c>
      <c r="G206" s="75">
        <f aca="true" t="shared" si="184" ref="G206:L206">SUM(G207:G208)</f>
        <v>0</v>
      </c>
      <c r="H206" s="75">
        <f t="shared" si="184"/>
        <v>0</v>
      </c>
      <c r="I206" s="75">
        <f t="shared" si="184"/>
        <v>0</v>
      </c>
      <c r="J206" s="75">
        <f t="shared" si="184"/>
        <v>0</v>
      </c>
      <c r="K206" s="75">
        <f t="shared" si="184"/>
        <v>0</v>
      </c>
      <c r="L206" s="76">
        <f t="shared" si="184"/>
        <v>0</v>
      </c>
    </row>
    <row r="207" spans="1:12" s="77" customFormat="1" ht="21" customHeight="1">
      <c r="A207" s="92"/>
      <c r="B207" s="93"/>
      <c r="C207" s="58" t="s">
        <v>602</v>
      </c>
      <c r="D207" s="60" t="s">
        <v>604</v>
      </c>
      <c r="E207" s="32">
        <f t="shared" si="122"/>
        <v>0</v>
      </c>
      <c r="F207" s="75">
        <f>F527</f>
        <v>0</v>
      </c>
      <c r="G207" s="75">
        <f aca="true" t="shared" si="185" ref="G207:L208">G527</f>
        <v>0</v>
      </c>
      <c r="H207" s="75">
        <f t="shared" si="185"/>
        <v>0</v>
      </c>
      <c r="I207" s="75">
        <f t="shared" si="185"/>
        <v>0</v>
      </c>
      <c r="J207" s="75">
        <f t="shared" si="185"/>
        <v>0</v>
      </c>
      <c r="K207" s="75">
        <f t="shared" si="185"/>
        <v>0</v>
      </c>
      <c r="L207" s="76">
        <f t="shared" si="185"/>
        <v>0</v>
      </c>
    </row>
    <row r="208" spans="1:12" s="77" customFormat="1" ht="15.75">
      <c r="A208" s="92"/>
      <c r="B208" s="93"/>
      <c r="C208" s="58" t="s">
        <v>608</v>
      </c>
      <c r="D208" s="60" t="s">
        <v>774</v>
      </c>
      <c r="E208" s="32">
        <f aca="true" t="shared" si="186" ref="E208:E271">F208+G208+H208+I208</f>
        <v>0</v>
      </c>
      <c r="F208" s="75">
        <f>F528</f>
        <v>0</v>
      </c>
      <c r="G208" s="75">
        <f t="shared" si="185"/>
        <v>0</v>
      </c>
      <c r="H208" s="75">
        <f t="shared" si="185"/>
        <v>0</v>
      </c>
      <c r="I208" s="75">
        <f t="shared" si="185"/>
        <v>0</v>
      </c>
      <c r="J208" s="75">
        <f t="shared" si="185"/>
        <v>0</v>
      </c>
      <c r="K208" s="75">
        <f t="shared" si="185"/>
        <v>0</v>
      </c>
      <c r="L208" s="76">
        <f t="shared" si="185"/>
        <v>0</v>
      </c>
    </row>
    <row r="209" spans="1:12" s="77" customFormat="1" ht="18" customHeight="1">
      <c r="A209" s="92"/>
      <c r="B209" s="969" t="s">
        <v>777</v>
      </c>
      <c r="C209" s="969"/>
      <c r="D209" s="60" t="s">
        <v>318</v>
      </c>
      <c r="E209" s="32">
        <f t="shared" si="186"/>
        <v>0</v>
      </c>
      <c r="F209" s="75">
        <f>SUM(F210:F211)</f>
        <v>0</v>
      </c>
      <c r="G209" s="75">
        <f aca="true" t="shared" si="187" ref="G209:L209">SUM(G210:G211)</f>
        <v>0</v>
      </c>
      <c r="H209" s="75">
        <f t="shared" si="187"/>
        <v>0</v>
      </c>
      <c r="I209" s="75">
        <f t="shared" si="187"/>
        <v>0</v>
      </c>
      <c r="J209" s="75">
        <f t="shared" si="187"/>
        <v>0</v>
      </c>
      <c r="K209" s="75">
        <f t="shared" si="187"/>
        <v>0</v>
      </c>
      <c r="L209" s="76">
        <f t="shared" si="187"/>
        <v>0</v>
      </c>
    </row>
    <row r="210" spans="1:12" s="77" customFormat="1" ht="18.75" customHeight="1">
      <c r="A210" s="92"/>
      <c r="B210" s="93"/>
      <c r="C210" s="58" t="s">
        <v>602</v>
      </c>
      <c r="D210" s="60" t="s">
        <v>605</v>
      </c>
      <c r="E210" s="32">
        <f t="shared" si="186"/>
        <v>0</v>
      </c>
      <c r="F210" s="75">
        <f>F530</f>
        <v>0</v>
      </c>
      <c r="G210" s="75">
        <f aca="true" t="shared" si="188" ref="G210:L211">G530</f>
        <v>0</v>
      </c>
      <c r="H210" s="75">
        <f t="shared" si="188"/>
        <v>0</v>
      </c>
      <c r="I210" s="75">
        <f t="shared" si="188"/>
        <v>0</v>
      </c>
      <c r="J210" s="75">
        <f t="shared" si="188"/>
        <v>0</v>
      </c>
      <c r="K210" s="75">
        <f t="shared" si="188"/>
        <v>0</v>
      </c>
      <c r="L210" s="76">
        <f t="shared" si="188"/>
        <v>0</v>
      </c>
    </row>
    <row r="211" spans="1:12" s="77" customFormat="1" ht="15.75">
      <c r="A211" s="92"/>
      <c r="B211" s="93"/>
      <c r="C211" s="58" t="s">
        <v>608</v>
      </c>
      <c r="D211" s="60" t="s">
        <v>776</v>
      </c>
      <c r="E211" s="32">
        <f t="shared" si="186"/>
        <v>0</v>
      </c>
      <c r="F211" s="75">
        <f>F531</f>
        <v>0</v>
      </c>
      <c r="G211" s="75">
        <f t="shared" si="188"/>
        <v>0</v>
      </c>
      <c r="H211" s="75">
        <f t="shared" si="188"/>
        <v>0</v>
      </c>
      <c r="I211" s="75">
        <f t="shared" si="188"/>
        <v>0</v>
      </c>
      <c r="J211" s="75">
        <f t="shared" si="188"/>
        <v>0</v>
      </c>
      <c r="K211" s="75">
        <f t="shared" si="188"/>
        <v>0</v>
      </c>
      <c r="L211" s="76">
        <f t="shared" si="188"/>
        <v>0</v>
      </c>
    </row>
    <row r="212" spans="1:12" s="77" customFormat="1" ht="15.75">
      <c r="A212" s="92"/>
      <c r="B212" s="969" t="s">
        <v>751</v>
      </c>
      <c r="C212" s="969"/>
      <c r="D212" s="60" t="s">
        <v>319</v>
      </c>
      <c r="E212" s="32">
        <f t="shared" si="186"/>
        <v>0</v>
      </c>
      <c r="F212" s="75">
        <f>SUM(F213:F216)</f>
        <v>0</v>
      </c>
      <c r="G212" s="75">
        <f aca="true" t="shared" si="189" ref="G212:L212">SUM(G213:G216)</f>
        <v>0</v>
      </c>
      <c r="H212" s="75">
        <f t="shared" si="189"/>
        <v>0</v>
      </c>
      <c r="I212" s="75">
        <f t="shared" si="189"/>
        <v>0</v>
      </c>
      <c r="J212" s="75">
        <f t="shared" si="189"/>
        <v>0</v>
      </c>
      <c r="K212" s="75">
        <f t="shared" si="189"/>
        <v>0</v>
      </c>
      <c r="L212" s="76">
        <f t="shared" si="189"/>
        <v>0</v>
      </c>
    </row>
    <row r="213" spans="1:12" s="77" customFormat="1" ht="15.75">
      <c r="A213" s="92"/>
      <c r="B213" s="93"/>
      <c r="C213" s="58" t="s">
        <v>601</v>
      </c>
      <c r="D213" s="60" t="s">
        <v>606</v>
      </c>
      <c r="E213" s="32">
        <f t="shared" si="186"/>
        <v>0</v>
      </c>
      <c r="F213" s="75">
        <f>F533</f>
        <v>0</v>
      </c>
      <c r="G213" s="75">
        <f aca="true" t="shared" si="190" ref="G213:L213">G533</f>
        <v>0</v>
      </c>
      <c r="H213" s="75">
        <f t="shared" si="190"/>
        <v>0</v>
      </c>
      <c r="I213" s="75">
        <f t="shared" si="190"/>
        <v>0</v>
      </c>
      <c r="J213" s="75">
        <f t="shared" si="190"/>
        <v>0</v>
      </c>
      <c r="K213" s="75">
        <f t="shared" si="190"/>
        <v>0</v>
      </c>
      <c r="L213" s="76">
        <f t="shared" si="190"/>
        <v>0</v>
      </c>
    </row>
    <row r="214" spans="1:12" s="77" customFormat="1" ht="15.75">
      <c r="A214" s="92"/>
      <c r="B214" s="93"/>
      <c r="C214" s="58" t="s">
        <v>602</v>
      </c>
      <c r="D214" s="60" t="s">
        <v>643</v>
      </c>
      <c r="E214" s="32">
        <f t="shared" si="186"/>
        <v>0</v>
      </c>
      <c r="F214" s="75">
        <f aca="true" t="shared" si="191" ref="F214:L214">F534</f>
        <v>0</v>
      </c>
      <c r="G214" s="75">
        <f t="shared" si="191"/>
        <v>0</v>
      </c>
      <c r="H214" s="75">
        <f t="shared" si="191"/>
        <v>0</v>
      </c>
      <c r="I214" s="75">
        <f t="shared" si="191"/>
        <v>0</v>
      </c>
      <c r="J214" s="75">
        <f t="shared" si="191"/>
        <v>0</v>
      </c>
      <c r="K214" s="75">
        <f t="shared" si="191"/>
        <v>0</v>
      </c>
      <c r="L214" s="76">
        <f t="shared" si="191"/>
        <v>0</v>
      </c>
    </row>
    <row r="215" spans="1:12" s="77" customFormat="1" ht="15.75">
      <c r="A215" s="92"/>
      <c r="B215" s="93"/>
      <c r="C215" s="58" t="s">
        <v>703</v>
      </c>
      <c r="D215" s="60" t="s">
        <v>649</v>
      </c>
      <c r="E215" s="32">
        <f t="shared" si="186"/>
        <v>0</v>
      </c>
      <c r="F215" s="75">
        <f aca="true" t="shared" si="192" ref="F215:L215">F535</f>
        <v>0</v>
      </c>
      <c r="G215" s="75">
        <f t="shared" si="192"/>
        <v>0</v>
      </c>
      <c r="H215" s="75">
        <f t="shared" si="192"/>
        <v>0</v>
      </c>
      <c r="I215" s="75">
        <f t="shared" si="192"/>
        <v>0</v>
      </c>
      <c r="J215" s="75">
        <f t="shared" si="192"/>
        <v>0</v>
      </c>
      <c r="K215" s="75">
        <f t="shared" si="192"/>
        <v>0</v>
      </c>
      <c r="L215" s="76">
        <f t="shared" si="192"/>
        <v>0</v>
      </c>
    </row>
    <row r="216" spans="1:12" s="77" customFormat="1" ht="15.75">
      <c r="A216" s="92"/>
      <c r="B216" s="93"/>
      <c r="C216" s="58" t="s">
        <v>608</v>
      </c>
      <c r="D216" s="60" t="s">
        <v>609</v>
      </c>
      <c r="E216" s="32">
        <f t="shared" si="186"/>
        <v>0</v>
      </c>
      <c r="F216" s="75">
        <f aca="true" t="shared" si="193" ref="F216:L216">F536</f>
        <v>0</v>
      </c>
      <c r="G216" s="75">
        <f t="shared" si="193"/>
        <v>0</v>
      </c>
      <c r="H216" s="75">
        <f t="shared" si="193"/>
        <v>0</v>
      </c>
      <c r="I216" s="75">
        <f t="shared" si="193"/>
        <v>0</v>
      </c>
      <c r="J216" s="75">
        <f t="shared" si="193"/>
        <v>0</v>
      </c>
      <c r="K216" s="75">
        <f t="shared" si="193"/>
        <v>0</v>
      </c>
      <c r="L216" s="76">
        <f t="shared" si="193"/>
        <v>0</v>
      </c>
    </row>
    <row r="217" spans="1:12" s="77" customFormat="1" ht="15.75">
      <c r="A217" s="92"/>
      <c r="B217" s="969" t="s">
        <v>779</v>
      </c>
      <c r="C217" s="969"/>
      <c r="D217" s="60" t="s">
        <v>320</v>
      </c>
      <c r="E217" s="32">
        <f t="shared" si="186"/>
        <v>0</v>
      </c>
      <c r="F217" s="75">
        <f>F218+F219</f>
        <v>0</v>
      </c>
      <c r="G217" s="75">
        <f aca="true" t="shared" si="194" ref="G217:L217">G218+G219</f>
        <v>0</v>
      </c>
      <c r="H217" s="75">
        <f t="shared" si="194"/>
        <v>0</v>
      </c>
      <c r="I217" s="75">
        <f t="shared" si="194"/>
        <v>0</v>
      </c>
      <c r="J217" s="75">
        <f t="shared" si="194"/>
        <v>0</v>
      </c>
      <c r="K217" s="75">
        <f t="shared" si="194"/>
        <v>0</v>
      </c>
      <c r="L217" s="76">
        <f t="shared" si="194"/>
        <v>0</v>
      </c>
    </row>
    <row r="218" spans="1:12" s="77" customFormat="1" ht="15.75">
      <c r="A218" s="92"/>
      <c r="B218" s="93"/>
      <c r="C218" s="58" t="s">
        <v>602</v>
      </c>
      <c r="D218" s="60" t="s">
        <v>644</v>
      </c>
      <c r="E218" s="32">
        <f t="shared" si="186"/>
        <v>0</v>
      </c>
      <c r="F218" s="75"/>
      <c r="G218" s="75"/>
      <c r="H218" s="75"/>
      <c r="I218" s="94"/>
      <c r="J218" s="75"/>
      <c r="K218" s="75"/>
      <c r="L218" s="76"/>
    </row>
    <row r="219" spans="1:12" s="77" customFormat="1" ht="15.75">
      <c r="A219" s="92"/>
      <c r="B219" s="93"/>
      <c r="C219" s="58" t="s">
        <v>608</v>
      </c>
      <c r="D219" s="60" t="s">
        <v>778</v>
      </c>
      <c r="E219" s="32">
        <f t="shared" si="186"/>
        <v>0</v>
      </c>
      <c r="F219" s="75"/>
      <c r="G219" s="75"/>
      <c r="H219" s="75"/>
      <c r="I219" s="94"/>
      <c r="J219" s="75"/>
      <c r="K219" s="75"/>
      <c r="L219" s="76"/>
    </row>
    <row r="220" spans="1:12" ht="15.75">
      <c r="A220" s="89"/>
      <c r="B220" s="942" t="s">
        <v>611</v>
      </c>
      <c r="C220" s="942"/>
      <c r="D220" s="60" t="s">
        <v>321</v>
      </c>
      <c r="E220" s="32">
        <f t="shared" si="186"/>
        <v>0</v>
      </c>
      <c r="F220" s="32">
        <f>SUM(F221:F224)</f>
        <v>0</v>
      </c>
      <c r="G220" s="32">
        <f aca="true" t="shared" si="195" ref="G220:L220">SUM(G221:G224)</f>
        <v>0</v>
      </c>
      <c r="H220" s="32">
        <f t="shared" si="195"/>
        <v>0</v>
      </c>
      <c r="I220" s="32">
        <f t="shared" si="195"/>
        <v>0</v>
      </c>
      <c r="J220" s="32">
        <f t="shared" si="195"/>
        <v>0</v>
      </c>
      <c r="K220" s="32">
        <f t="shared" si="195"/>
        <v>0</v>
      </c>
      <c r="L220" s="33">
        <f t="shared" si="195"/>
        <v>0</v>
      </c>
    </row>
    <row r="221" spans="1:12" ht="15.75">
      <c r="A221" s="89"/>
      <c r="B221" s="36"/>
      <c r="C221" s="28" t="s">
        <v>601</v>
      </c>
      <c r="D221" s="60" t="s">
        <v>645</v>
      </c>
      <c r="E221" s="32">
        <f t="shared" si="186"/>
        <v>0</v>
      </c>
      <c r="F221" s="32"/>
      <c r="G221" s="32"/>
      <c r="H221" s="32"/>
      <c r="I221" s="95"/>
      <c r="J221" s="32"/>
      <c r="K221" s="32"/>
      <c r="L221" s="33"/>
    </row>
    <row r="222" spans="1:12" ht="15.75">
      <c r="A222" s="89"/>
      <c r="B222" s="36"/>
      <c r="C222" s="28" t="s">
        <v>602</v>
      </c>
      <c r="D222" s="60" t="s">
        <v>646</v>
      </c>
      <c r="E222" s="32">
        <f t="shared" si="186"/>
        <v>0</v>
      </c>
      <c r="F222" s="32"/>
      <c r="G222" s="32"/>
      <c r="H222" s="32"/>
      <c r="I222" s="95"/>
      <c r="J222" s="32"/>
      <c r="K222" s="32"/>
      <c r="L222" s="33"/>
    </row>
    <row r="223" spans="1:12" ht="15.75">
      <c r="A223" s="89"/>
      <c r="B223" s="36"/>
      <c r="C223" s="28" t="s">
        <v>703</v>
      </c>
      <c r="D223" s="60" t="s">
        <v>650</v>
      </c>
      <c r="E223" s="32">
        <f t="shared" si="186"/>
        <v>0</v>
      </c>
      <c r="F223" s="32"/>
      <c r="G223" s="32"/>
      <c r="H223" s="32"/>
      <c r="I223" s="95"/>
      <c r="J223" s="32"/>
      <c r="K223" s="32"/>
      <c r="L223" s="33"/>
    </row>
    <row r="224" spans="1:12" ht="15.75">
      <c r="A224" s="89"/>
      <c r="B224" s="36"/>
      <c r="C224" s="28" t="s">
        <v>608</v>
      </c>
      <c r="D224" s="60" t="s">
        <v>610</v>
      </c>
      <c r="E224" s="32">
        <f t="shared" si="186"/>
        <v>0</v>
      </c>
      <c r="F224" s="32"/>
      <c r="G224" s="32"/>
      <c r="H224" s="32"/>
      <c r="I224" s="95"/>
      <c r="J224" s="32"/>
      <c r="K224" s="32"/>
      <c r="L224" s="33"/>
    </row>
    <row r="225" spans="1:12" ht="30.75" customHeight="1">
      <c r="A225" s="89"/>
      <c r="B225" s="942" t="s">
        <v>613</v>
      </c>
      <c r="C225" s="942"/>
      <c r="D225" s="60" t="s">
        <v>322</v>
      </c>
      <c r="E225" s="32">
        <f t="shared" si="186"/>
        <v>0</v>
      </c>
      <c r="F225" s="32">
        <f>SUM(F226:F229)</f>
        <v>0</v>
      </c>
      <c r="G225" s="32">
        <f aca="true" t="shared" si="196" ref="G225:L225">SUM(G226:G229)</f>
        <v>0</v>
      </c>
      <c r="H225" s="32">
        <f t="shared" si="196"/>
        <v>0</v>
      </c>
      <c r="I225" s="32">
        <f t="shared" si="196"/>
        <v>0</v>
      </c>
      <c r="J225" s="32">
        <f t="shared" si="196"/>
        <v>0</v>
      </c>
      <c r="K225" s="32">
        <f t="shared" si="196"/>
        <v>0</v>
      </c>
      <c r="L225" s="33">
        <f t="shared" si="196"/>
        <v>0</v>
      </c>
    </row>
    <row r="226" spans="1:12" ht="15.75">
      <c r="A226" s="89"/>
      <c r="B226" s="36"/>
      <c r="C226" s="28" t="s">
        <v>601</v>
      </c>
      <c r="D226" s="60" t="s">
        <v>647</v>
      </c>
      <c r="E226" s="32">
        <f t="shared" si="186"/>
        <v>0</v>
      </c>
      <c r="F226" s="32"/>
      <c r="G226" s="32"/>
      <c r="H226" s="32"/>
      <c r="I226" s="95"/>
      <c r="J226" s="32"/>
      <c r="K226" s="32"/>
      <c r="L226" s="33"/>
    </row>
    <row r="227" spans="1:12" ht="15.75">
      <c r="A227" s="89"/>
      <c r="B227" s="36"/>
      <c r="C227" s="28" t="s">
        <v>602</v>
      </c>
      <c r="D227" s="60" t="s">
        <v>648</v>
      </c>
      <c r="E227" s="32">
        <f t="shared" si="186"/>
        <v>0</v>
      </c>
      <c r="F227" s="32"/>
      <c r="G227" s="32"/>
      <c r="H227" s="32"/>
      <c r="I227" s="95"/>
      <c r="J227" s="32"/>
      <c r="K227" s="32"/>
      <c r="L227" s="33"/>
    </row>
    <row r="228" spans="1:12" ht="15.75">
      <c r="A228" s="89"/>
      <c r="B228" s="36"/>
      <c r="C228" s="28" t="s">
        <v>703</v>
      </c>
      <c r="D228" s="60" t="s">
        <v>651</v>
      </c>
      <c r="E228" s="32">
        <f t="shared" si="186"/>
        <v>0</v>
      </c>
      <c r="F228" s="32"/>
      <c r="G228" s="32"/>
      <c r="H228" s="32"/>
      <c r="I228" s="95"/>
      <c r="J228" s="32"/>
      <c r="K228" s="32"/>
      <c r="L228" s="33"/>
    </row>
    <row r="229" spans="1:12" ht="15.75">
      <c r="A229" s="89"/>
      <c r="B229" s="36"/>
      <c r="C229" s="28" t="s">
        <v>608</v>
      </c>
      <c r="D229" s="60" t="s">
        <v>612</v>
      </c>
      <c r="E229" s="32">
        <f t="shared" si="186"/>
        <v>0</v>
      </c>
      <c r="F229" s="32"/>
      <c r="G229" s="32"/>
      <c r="H229" s="32"/>
      <c r="I229" s="95"/>
      <c r="J229" s="32"/>
      <c r="K229" s="32"/>
      <c r="L229" s="33"/>
    </row>
    <row r="230" spans="1:12" ht="39.75" customHeight="1">
      <c r="A230" s="89"/>
      <c r="B230" s="942" t="s">
        <v>615</v>
      </c>
      <c r="C230" s="942"/>
      <c r="D230" s="60" t="s">
        <v>550</v>
      </c>
      <c r="E230" s="32">
        <f t="shared" si="186"/>
        <v>0</v>
      </c>
      <c r="F230" s="32">
        <f>F231+F232+F233+F234</f>
        <v>0</v>
      </c>
      <c r="G230" s="32">
        <f aca="true" t="shared" si="197" ref="G230:L230">G231+G232+G233+G234</f>
        <v>0</v>
      </c>
      <c r="H230" s="32">
        <f t="shared" si="197"/>
        <v>0</v>
      </c>
      <c r="I230" s="32">
        <f t="shared" si="197"/>
        <v>0</v>
      </c>
      <c r="J230" s="32">
        <f t="shared" si="197"/>
        <v>0</v>
      </c>
      <c r="K230" s="32">
        <f t="shared" si="197"/>
        <v>0</v>
      </c>
      <c r="L230" s="33">
        <f t="shared" si="197"/>
        <v>0</v>
      </c>
    </row>
    <row r="231" spans="1:12" ht="15.75">
      <c r="A231" s="89"/>
      <c r="B231" s="36"/>
      <c r="C231" s="28" t="s">
        <v>601</v>
      </c>
      <c r="D231" s="60" t="s">
        <v>193</v>
      </c>
      <c r="E231" s="32">
        <f t="shared" si="186"/>
        <v>0</v>
      </c>
      <c r="F231" s="32"/>
      <c r="G231" s="32"/>
      <c r="H231" s="32"/>
      <c r="I231" s="95"/>
      <c r="J231" s="32"/>
      <c r="K231" s="32"/>
      <c r="L231" s="33"/>
    </row>
    <row r="232" spans="1:12" ht="15.75">
      <c r="A232" s="89"/>
      <c r="B232" s="36"/>
      <c r="C232" s="28" t="s">
        <v>602</v>
      </c>
      <c r="D232" s="60" t="s">
        <v>194</v>
      </c>
      <c r="E232" s="32">
        <f t="shared" si="186"/>
        <v>0</v>
      </c>
      <c r="F232" s="32"/>
      <c r="G232" s="32"/>
      <c r="H232" s="32"/>
      <c r="I232" s="95"/>
      <c r="J232" s="32"/>
      <c r="K232" s="32"/>
      <c r="L232" s="33"/>
    </row>
    <row r="233" spans="1:12" ht="15.75">
      <c r="A233" s="89"/>
      <c r="B233" s="36"/>
      <c r="C233" s="28" t="s">
        <v>703</v>
      </c>
      <c r="D233" s="60" t="s">
        <v>652</v>
      </c>
      <c r="E233" s="32">
        <f t="shared" si="186"/>
        <v>0</v>
      </c>
      <c r="F233" s="32"/>
      <c r="G233" s="32"/>
      <c r="H233" s="32"/>
      <c r="I233" s="95"/>
      <c r="J233" s="32"/>
      <c r="K233" s="32"/>
      <c r="L233" s="33"/>
    </row>
    <row r="234" spans="1:12" ht="15.75">
      <c r="A234" s="89"/>
      <c r="B234" s="36"/>
      <c r="C234" s="28" t="s">
        <v>608</v>
      </c>
      <c r="D234" s="60" t="s">
        <v>614</v>
      </c>
      <c r="E234" s="32">
        <f t="shared" si="186"/>
        <v>0</v>
      </c>
      <c r="F234" s="32"/>
      <c r="G234" s="32"/>
      <c r="H234" s="32"/>
      <c r="I234" s="95"/>
      <c r="J234" s="32"/>
      <c r="K234" s="32"/>
      <c r="L234" s="33"/>
    </row>
    <row r="235" spans="1:12" ht="15.75">
      <c r="A235" s="89"/>
      <c r="B235" s="942" t="s">
        <v>617</v>
      </c>
      <c r="C235" s="942"/>
      <c r="D235" s="60" t="s">
        <v>551</v>
      </c>
      <c r="E235" s="32">
        <f t="shared" si="186"/>
        <v>0</v>
      </c>
      <c r="F235" s="32">
        <f>F236+F237+F238+F239</f>
        <v>0</v>
      </c>
      <c r="G235" s="32">
        <f aca="true" t="shared" si="198" ref="G235:L235">G236+G237+G238+G239</f>
        <v>0</v>
      </c>
      <c r="H235" s="32">
        <f t="shared" si="198"/>
        <v>0</v>
      </c>
      <c r="I235" s="32">
        <f t="shared" si="198"/>
        <v>0</v>
      </c>
      <c r="J235" s="32">
        <f t="shared" si="198"/>
        <v>0</v>
      </c>
      <c r="K235" s="32">
        <f t="shared" si="198"/>
        <v>0</v>
      </c>
      <c r="L235" s="33">
        <f t="shared" si="198"/>
        <v>0</v>
      </c>
    </row>
    <row r="236" spans="1:12" ht="15.75">
      <c r="A236" s="89"/>
      <c r="B236" s="36"/>
      <c r="C236" s="28" t="s">
        <v>601</v>
      </c>
      <c r="D236" s="60" t="s">
        <v>195</v>
      </c>
      <c r="E236" s="32">
        <f t="shared" si="186"/>
        <v>0</v>
      </c>
      <c r="F236" s="32"/>
      <c r="G236" s="32"/>
      <c r="H236" s="32"/>
      <c r="I236" s="95"/>
      <c r="J236" s="32"/>
      <c r="K236" s="32"/>
      <c r="L236" s="33"/>
    </row>
    <row r="237" spans="1:12" ht="15.75">
      <c r="A237" s="89"/>
      <c r="B237" s="36"/>
      <c r="C237" s="28" t="s">
        <v>602</v>
      </c>
      <c r="D237" s="60" t="s">
        <v>196</v>
      </c>
      <c r="E237" s="32">
        <f t="shared" si="186"/>
        <v>0</v>
      </c>
      <c r="F237" s="32"/>
      <c r="G237" s="32"/>
      <c r="H237" s="32"/>
      <c r="I237" s="95"/>
      <c r="J237" s="32"/>
      <c r="K237" s="32"/>
      <c r="L237" s="33"/>
    </row>
    <row r="238" spans="1:12" ht="15.75">
      <c r="A238" s="89"/>
      <c r="B238" s="36"/>
      <c r="C238" s="28" t="s">
        <v>703</v>
      </c>
      <c r="D238" s="60" t="s">
        <v>298</v>
      </c>
      <c r="E238" s="32">
        <f t="shared" si="186"/>
        <v>0</v>
      </c>
      <c r="F238" s="32"/>
      <c r="G238" s="32"/>
      <c r="H238" s="32"/>
      <c r="I238" s="95"/>
      <c r="J238" s="32"/>
      <c r="K238" s="32"/>
      <c r="L238" s="33"/>
    </row>
    <row r="239" spans="1:12" ht="15.75">
      <c r="A239" s="89"/>
      <c r="B239" s="36"/>
      <c r="C239" s="28" t="s">
        <v>608</v>
      </c>
      <c r="D239" s="60" t="s">
        <v>616</v>
      </c>
      <c r="E239" s="32">
        <f t="shared" si="186"/>
        <v>0</v>
      </c>
      <c r="F239" s="32"/>
      <c r="G239" s="32"/>
      <c r="H239" s="32"/>
      <c r="I239" s="95"/>
      <c r="J239" s="32"/>
      <c r="K239" s="32"/>
      <c r="L239" s="33"/>
    </row>
    <row r="240" spans="1:12" ht="15.75">
      <c r="A240" s="89"/>
      <c r="B240" s="942" t="s">
        <v>619</v>
      </c>
      <c r="C240" s="942"/>
      <c r="D240" s="60" t="s">
        <v>299</v>
      </c>
      <c r="E240" s="32">
        <f t="shared" si="186"/>
        <v>0</v>
      </c>
      <c r="F240" s="32">
        <f>F241+F242+F243+F244</f>
        <v>0</v>
      </c>
      <c r="G240" s="32">
        <f aca="true" t="shared" si="199" ref="G240:L240">G241+G242+G243+G244</f>
        <v>0</v>
      </c>
      <c r="H240" s="32">
        <f t="shared" si="199"/>
        <v>0</v>
      </c>
      <c r="I240" s="32">
        <f t="shared" si="199"/>
        <v>0</v>
      </c>
      <c r="J240" s="32">
        <f t="shared" si="199"/>
        <v>0</v>
      </c>
      <c r="K240" s="32">
        <f t="shared" si="199"/>
        <v>0</v>
      </c>
      <c r="L240" s="33">
        <f t="shared" si="199"/>
        <v>0</v>
      </c>
    </row>
    <row r="241" spans="1:12" ht="15.75">
      <c r="A241" s="89"/>
      <c r="B241" s="36"/>
      <c r="C241" s="28" t="s">
        <v>601</v>
      </c>
      <c r="D241" s="60" t="s">
        <v>300</v>
      </c>
      <c r="E241" s="32">
        <f t="shared" si="186"/>
        <v>0</v>
      </c>
      <c r="F241" s="32"/>
      <c r="G241" s="32"/>
      <c r="H241" s="32"/>
      <c r="I241" s="95"/>
      <c r="J241" s="32"/>
      <c r="K241" s="32"/>
      <c r="L241" s="33"/>
    </row>
    <row r="242" spans="1:12" ht="15.75">
      <c r="A242" s="89"/>
      <c r="B242" s="36"/>
      <c r="C242" s="28" t="s">
        <v>602</v>
      </c>
      <c r="D242" s="60" t="s">
        <v>301</v>
      </c>
      <c r="E242" s="32">
        <f t="shared" si="186"/>
        <v>0</v>
      </c>
      <c r="F242" s="32"/>
      <c r="G242" s="32"/>
      <c r="H242" s="32"/>
      <c r="I242" s="95"/>
      <c r="J242" s="32"/>
      <c r="K242" s="32"/>
      <c r="L242" s="33"/>
    </row>
    <row r="243" spans="1:12" ht="15.75">
      <c r="A243" s="89"/>
      <c r="B243" s="36"/>
      <c r="C243" s="28" t="s">
        <v>703</v>
      </c>
      <c r="D243" s="60" t="s">
        <v>302</v>
      </c>
      <c r="E243" s="32">
        <f t="shared" si="186"/>
        <v>0</v>
      </c>
      <c r="F243" s="32"/>
      <c r="G243" s="32"/>
      <c r="H243" s="32"/>
      <c r="I243" s="95"/>
      <c r="J243" s="32"/>
      <c r="K243" s="32"/>
      <c r="L243" s="33"/>
    </row>
    <row r="244" spans="1:12" ht="15.75">
      <c r="A244" s="89"/>
      <c r="B244" s="36"/>
      <c r="C244" s="28" t="s">
        <v>608</v>
      </c>
      <c r="D244" s="60" t="s">
        <v>618</v>
      </c>
      <c r="E244" s="32">
        <f t="shared" si="186"/>
        <v>0</v>
      </c>
      <c r="F244" s="32"/>
      <c r="G244" s="32"/>
      <c r="H244" s="32"/>
      <c r="I244" s="95"/>
      <c r="J244" s="32"/>
      <c r="K244" s="32"/>
      <c r="L244" s="33"/>
    </row>
    <row r="245" spans="1:12" ht="15.75">
      <c r="A245" s="89"/>
      <c r="B245" s="942" t="s">
        <v>621</v>
      </c>
      <c r="C245" s="942"/>
      <c r="D245" s="60" t="s">
        <v>303</v>
      </c>
      <c r="E245" s="32">
        <f t="shared" si="186"/>
        <v>0</v>
      </c>
      <c r="F245" s="32">
        <f>F246+F247+F248+F249</f>
        <v>0</v>
      </c>
      <c r="G245" s="32">
        <f aca="true" t="shared" si="200" ref="G245:L245">G246+G247+G248+G249</f>
        <v>0</v>
      </c>
      <c r="H245" s="32">
        <f t="shared" si="200"/>
        <v>0</v>
      </c>
      <c r="I245" s="32">
        <f t="shared" si="200"/>
        <v>0</v>
      </c>
      <c r="J245" s="32">
        <f t="shared" si="200"/>
        <v>0</v>
      </c>
      <c r="K245" s="32">
        <f t="shared" si="200"/>
        <v>0</v>
      </c>
      <c r="L245" s="33">
        <f t="shared" si="200"/>
        <v>0</v>
      </c>
    </row>
    <row r="246" spans="1:12" ht="15.75">
      <c r="A246" s="89"/>
      <c r="B246" s="36"/>
      <c r="C246" s="28" t="s">
        <v>601</v>
      </c>
      <c r="D246" s="60" t="s">
        <v>304</v>
      </c>
      <c r="E246" s="32">
        <f t="shared" si="186"/>
        <v>0</v>
      </c>
      <c r="F246" s="32"/>
      <c r="G246" s="32"/>
      <c r="H246" s="32"/>
      <c r="I246" s="95"/>
      <c r="J246" s="32"/>
      <c r="K246" s="32"/>
      <c r="L246" s="33"/>
    </row>
    <row r="247" spans="1:12" ht="15.75">
      <c r="A247" s="89"/>
      <c r="B247" s="36"/>
      <c r="C247" s="28" t="s">
        <v>602</v>
      </c>
      <c r="D247" s="60" t="s">
        <v>305</v>
      </c>
      <c r="E247" s="32">
        <f t="shared" si="186"/>
        <v>0</v>
      </c>
      <c r="F247" s="32"/>
      <c r="G247" s="32"/>
      <c r="H247" s="32"/>
      <c r="I247" s="95"/>
      <c r="J247" s="32"/>
      <c r="K247" s="32"/>
      <c r="L247" s="33"/>
    </row>
    <row r="248" spans="1:12" ht="15.75">
      <c r="A248" s="1053"/>
      <c r="B248" s="1054"/>
      <c r="C248" s="28" t="s">
        <v>703</v>
      </c>
      <c r="D248" s="60" t="s">
        <v>306</v>
      </c>
      <c r="E248" s="32">
        <f t="shared" si="186"/>
        <v>0</v>
      </c>
      <c r="F248" s="32"/>
      <c r="G248" s="32"/>
      <c r="H248" s="32"/>
      <c r="I248" s="95"/>
      <c r="J248" s="32"/>
      <c r="K248" s="32"/>
      <c r="L248" s="33"/>
    </row>
    <row r="249" spans="1:12" ht="15.75">
      <c r="A249" s="89"/>
      <c r="B249" s="36"/>
      <c r="C249" s="28" t="s">
        <v>608</v>
      </c>
      <c r="D249" s="60" t="s">
        <v>620</v>
      </c>
      <c r="E249" s="32">
        <f t="shared" si="186"/>
        <v>0</v>
      </c>
      <c r="F249" s="32"/>
      <c r="G249" s="32"/>
      <c r="H249" s="32"/>
      <c r="I249" s="95"/>
      <c r="J249" s="32"/>
      <c r="K249" s="32"/>
      <c r="L249" s="33"/>
    </row>
    <row r="250" spans="1:12" ht="41.25" customHeight="1">
      <c r="A250" s="96"/>
      <c r="B250" s="968" t="s">
        <v>826</v>
      </c>
      <c r="C250" s="968"/>
      <c r="D250" s="60" t="s">
        <v>705</v>
      </c>
      <c r="E250" s="32">
        <f t="shared" si="186"/>
        <v>0</v>
      </c>
      <c r="F250" s="32">
        <f>F251+F252+F253+F254</f>
        <v>0</v>
      </c>
      <c r="G250" s="32">
        <f aca="true" t="shared" si="201" ref="G250:L250">G251+G252+G253+G254</f>
        <v>0</v>
      </c>
      <c r="H250" s="32">
        <f t="shared" si="201"/>
        <v>0</v>
      </c>
      <c r="I250" s="32">
        <f t="shared" si="201"/>
        <v>0</v>
      </c>
      <c r="J250" s="32">
        <f t="shared" si="201"/>
        <v>0</v>
      </c>
      <c r="K250" s="32">
        <f t="shared" si="201"/>
        <v>0</v>
      </c>
      <c r="L250" s="33">
        <f t="shared" si="201"/>
        <v>0</v>
      </c>
    </row>
    <row r="251" spans="1:12" ht="15.75">
      <c r="A251" s="96"/>
      <c r="B251" s="97"/>
      <c r="C251" s="28" t="s">
        <v>601</v>
      </c>
      <c r="D251" s="60" t="s">
        <v>706</v>
      </c>
      <c r="E251" s="32">
        <f t="shared" si="186"/>
        <v>0</v>
      </c>
      <c r="F251" s="32"/>
      <c r="G251" s="32"/>
      <c r="H251" s="32"/>
      <c r="I251" s="95"/>
      <c r="J251" s="32"/>
      <c r="K251" s="32"/>
      <c r="L251" s="33"/>
    </row>
    <row r="252" spans="1:12" ht="15.75">
      <c r="A252" s="96"/>
      <c r="B252" s="97"/>
      <c r="C252" s="28" t="s">
        <v>602</v>
      </c>
      <c r="D252" s="60" t="s">
        <v>707</v>
      </c>
      <c r="E252" s="32">
        <f t="shared" si="186"/>
        <v>0</v>
      </c>
      <c r="F252" s="32"/>
      <c r="G252" s="32"/>
      <c r="H252" s="32"/>
      <c r="I252" s="95"/>
      <c r="J252" s="32"/>
      <c r="K252" s="32"/>
      <c r="L252" s="33"/>
    </row>
    <row r="253" spans="1:12" ht="15.75">
      <c r="A253" s="96"/>
      <c r="B253" s="97"/>
      <c r="C253" s="28" t="s">
        <v>420</v>
      </c>
      <c r="D253" s="60" t="s">
        <v>825</v>
      </c>
      <c r="E253" s="32">
        <f t="shared" si="186"/>
        <v>0</v>
      </c>
      <c r="F253" s="32"/>
      <c r="G253" s="32"/>
      <c r="H253" s="32"/>
      <c r="I253" s="95"/>
      <c r="J253" s="32"/>
      <c r="K253" s="32"/>
      <c r="L253" s="33"/>
    </row>
    <row r="254" spans="1:12" ht="15.75">
      <c r="A254" s="89"/>
      <c r="B254" s="36"/>
      <c r="C254" s="28" t="s">
        <v>608</v>
      </c>
      <c r="D254" s="60" t="s">
        <v>622</v>
      </c>
      <c r="E254" s="32">
        <f t="shared" si="186"/>
        <v>0</v>
      </c>
      <c r="F254" s="32"/>
      <c r="G254" s="32"/>
      <c r="H254" s="32"/>
      <c r="I254" s="95"/>
      <c r="J254" s="32"/>
      <c r="K254" s="32"/>
      <c r="L254" s="33"/>
    </row>
    <row r="255" spans="1:12" ht="38.25" customHeight="1">
      <c r="A255" s="96"/>
      <c r="B255" s="968" t="s">
        <v>1732</v>
      </c>
      <c r="C255" s="968"/>
      <c r="D255" s="60" t="s">
        <v>203</v>
      </c>
      <c r="E255" s="32">
        <f t="shared" si="186"/>
        <v>0</v>
      </c>
      <c r="F255" s="32">
        <f>F256+F257+F258+F259</f>
        <v>0</v>
      </c>
      <c r="G255" s="32">
        <f aca="true" t="shared" si="202" ref="G255:L255">G256+G257+G258+G259</f>
        <v>0</v>
      </c>
      <c r="H255" s="32">
        <f t="shared" si="202"/>
        <v>0</v>
      </c>
      <c r="I255" s="32">
        <f t="shared" si="202"/>
        <v>0</v>
      </c>
      <c r="J255" s="32">
        <f t="shared" si="202"/>
        <v>0</v>
      </c>
      <c r="K255" s="32">
        <f t="shared" si="202"/>
        <v>0</v>
      </c>
      <c r="L255" s="33">
        <f t="shared" si="202"/>
        <v>0</v>
      </c>
    </row>
    <row r="256" spans="1:12" ht="15.75">
      <c r="A256" s="96"/>
      <c r="B256" s="97"/>
      <c r="C256" s="28" t="s">
        <v>601</v>
      </c>
      <c r="D256" s="60" t="s">
        <v>204</v>
      </c>
      <c r="E256" s="32">
        <f t="shared" si="186"/>
        <v>0</v>
      </c>
      <c r="F256" s="32"/>
      <c r="G256" s="32"/>
      <c r="H256" s="32"/>
      <c r="I256" s="95"/>
      <c r="J256" s="32"/>
      <c r="K256" s="32"/>
      <c r="L256" s="33"/>
    </row>
    <row r="257" spans="1:12" ht="15.75">
      <c r="A257" s="96"/>
      <c r="B257" s="97"/>
      <c r="C257" s="28" t="s">
        <v>602</v>
      </c>
      <c r="D257" s="60" t="s">
        <v>205</v>
      </c>
      <c r="E257" s="32">
        <f t="shared" si="186"/>
        <v>0</v>
      </c>
      <c r="F257" s="32"/>
      <c r="G257" s="32"/>
      <c r="H257" s="32"/>
      <c r="I257" s="95"/>
      <c r="J257" s="32"/>
      <c r="K257" s="32"/>
      <c r="L257" s="33"/>
    </row>
    <row r="258" spans="1:12" ht="15.75">
      <c r="A258" s="96"/>
      <c r="B258" s="97"/>
      <c r="C258" s="28" t="s">
        <v>703</v>
      </c>
      <c r="D258" s="60" t="s">
        <v>206</v>
      </c>
      <c r="E258" s="32">
        <f t="shared" si="186"/>
        <v>0</v>
      </c>
      <c r="F258" s="32"/>
      <c r="G258" s="32"/>
      <c r="H258" s="32"/>
      <c r="I258" s="95"/>
      <c r="J258" s="32"/>
      <c r="K258" s="32"/>
      <c r="L258" s="33"/>
    </row>
    <row r="259" spans="1:12" ht="15.75">
      <c r="A259" s="89"/>
      <c r="B259" s="36"/>
      <c r="C259" s="28" t="s">
        <v>608</v>
      </c>
      <c r="D259" s="60" t="s">
        <v>623</v>
      </c>
      <c r="E259" s="32">
        <f t="shared" si="186"/>
        <v>0</v>
      </c>
      <c r="F259" s="32"/>
      <c r="G259" s="32"/>
      <c r="H259" s="32"/>
      <c r="I259" s="95"/>
      <c r="J259" s="32"/>
      <c r="K259" s="32"/>
      <c r="L259" s="33"/>
    </row>
    <row r="260" spans="1:12" ht="41.25" customHeight="1">
      <c r="A260" s="96"/>
      <c r="B260" s="968" t="s">
        <v>1731</v>
      </c>
      <c r="C260" s="968"/>
      <c r="D260" s="60" t="s">
        <v>207</v>
      </c>
      <c r="E260" s="32">
        <f t="shared" si="186"/>
        <v>0</v>
      </c>
      <c r="F260" s="32">
        <f>F261+F262+F263+F264</f>
        <v>0</v>
      </c>
      <c r="G260" s="32">
        <f aca="true" t="shared" si="203" ref="G260:L260">G261+G262+G263+G264</f>
        <v>0</v>
      </c>
      <c r="H260" s="32">
        <f t="shared" si="203"/>
        <v>0</v>
      </c>
      <c r="I260" s="32">
        <f t="shared" si="203"/>
        <v>0</v>
      </c>
      <c r="J260" s="32">
        <f t="shared" si="203"/>
        <v>0</v>
      </c>
      <c r="K260" s="32">
        <f t="shared" si="203"/>
        <v>0</v>
      </c>
      <c r="L260" s="33">
        <f t="shared" si="203"/>
        <v>0</v>
      </c>
    </row>
    <row r="261" spans="1:12" ht="15.75">
      <c r="A261" s="96"/>
      <c r="B261" s="97"/>
      <c r="C261" s="28" t="s">
        <v>601</v>
      </c>
      <c r="D261" s="60" t="s">
        <v>122</v>
      </c>
      <c r="E261" s="32">
        <f t="shared" si="186"/>
        <v>0</v>
      </c>
      <c r="F261" s="32"/>
      <c r="G261" s="32"/>
      <c r="H261" s="32"/>
      <c r="I261" s="95"/>
      <c r="J261" s="32"/>
      <c r="K261" s="32"/>
      <c r="L261" s="33"/>
    </row>
    <row r="262" spans="1:12" ht="15.75">
      <c r="A262" s="96"/>
      <c r="B262" s="97"/>
      <c r="C262" s="28" t="s">
        <v>602</v>
      </c>
      <c r="D262" s="60" t="s">
        <v>123</v>
      </c>
      <c r="E262" s="32">
        <f t="shared" si="186"/>
        <v>0</v>
      </c>
      <c r="F262" s="32"/>
      <c r="G262" s="32"/>
      <c r="H262" s="32"/>
      <c r="I262" s="95"/>
      <c r="J262" s="32"/>
      <c r="K262" s="32"/>
      <c r="L262" s="33"/>
    </row>
    <row r="263" spans="1:12" ht="15.75">
      <c r="A263" s="98"/>
      <c r="B263" s="99"/>
      <c r="C263" s="100" t="s">
        <v>703</v>
      </c>
      <c r="D263" s="164" t="s">
        <v>124</v>
      </c>
      <c r="E263" s="32">
        <f t="shared" si="186"/>
        <v>0</v>
      </c>
      <c r="F263" s="102"/>
      <c r="G263" s="102"/>
      <c r="H263" s="102"/>
      <c r="I263" s="103"/>
      <c r="J263" s="102"/>
      <c r="K263" s="102"/>
      <c r="L263" s="104"/>
    </row>
    <row r="264" spans="1:12" ht="15.75">
      <c r="A264" s="89"/>
      <c r="B264" s="36"/>
      <c r="C264" s="28" t="s">
        <v>608</v>
      </c>
      <c r="D264" s="60" t="s">
        <v>607</v>
      </c>
      <c r="E264" s="32">
        <f t="shared" si="186"/>
        <v>0</v>
      </c>
      <c r="F264" s="32"/>
      <c r="G264" s="32"/>
      <c r="H264" s="32"/>
      <c r="I264" s="95"/>
      <c r="J264" s="32"/>
      <c r="K264" s="32"/>
      <c r="L264" s="33"/>
    </row>
    <row r="265" spans="1:12" ht="21" customHeight="1">
      <c r="A265" s="963" t="s">
        <v>829</v>
      </c>
      <c r="B265" s="964"/>
      <c r="C265" s="965"/>
      <c r="D265" s="926" t="s">
        <v>782</v>
      </c>
      <c r="E265" s="32">
        <f t="shared" si="186"/>
        <v>11700</v>
      </c>
      <c r="F265" s="106">
        <f>F266+F267</f>
        <v>2925</v>
      </c>
      <c r="G265" s="106">
        <f aca="true" t="shared" si="204" ref="G265:L265">G266+G267</f>
        <v>2925</v>
      </c>
      <c r="H265" s="106">
        <f t="shared" si="204"/>
        <v>2925</v>
      </c>
      <c r="I265" s="106">
        <f t="shared" si="204"/>
        <v>2925</v>
      </c>
      <c r="J265" s="106">
        <f t="shared" si="204"/>
        <v>12320</v>
      </c>
      <c r="K265" s="106">
        <f t="shared" si="204"/>
        <v>12285</v>
      </c>
      <c r="L265" s="107">
        <f t="shared" si="204"/>
        <v>12227</v>
      </c>
    </row>
    <row r="266" spans="1:12" ht="34.5" customHeight="1">
      <c r="A266" s="105"/>
      <c r="B266" s="964" t="s">
        <v>783</v>
      </c>
      <c r="C266" s="965"/>
      <c r="D266" s="60" t="s">
        <v>784</v>
      </c>
      <c r="E266" s="32">
        <f t="shared" si="186"/>
        <v>0</v>
      </c>
      <c r="F266" s="106">
        <f>F586</f>
        <v>0</v>
      </c>
      <c r="G266" s="106">
        <f aca="true" t="shared" si="205" ref="G266:L267">G586</f>
        <v>0</v>
      </c>
      <c r="H266" s="106">
        <f t="shared" si="205"/>
        <v>0</v>
      </c>
      <c r="I266" s="106">
        <f t="shared" si="205"/>
        <v>0</v>
      </c>
      <c r="J266" s="106">
        <f t="shared" si="205"/>
        <v>0</v>
      </c>
      <c r="K266" s="106">
        <f t="shared" si="205"/>
        <v>0</v>
      </c>
      <c r="L266" s="107">
        <f t="shared" si="205"/>
        <v>0</v>
      </c>
    </row>
    <row r="267" spans="1:12" ht="36.75" customHeight="1">
      <c r="A267" s="105"/>
      <c r="B267" s="964" t="s">
        <v>828</v>
      </c>
      <c r="C267" s="965"/>
      <c r="D267" s="60" t="s">
        <v>827</v>
      </c>
      <c r="E267" s="32">
        <f t="shared" si="186"/>
        <v>11700</v>
      </c>
      <c r="F267" s="106">
        <f>F587</f>
        <v>2925</v>
      </c>
      <c r="G267" s="106">
        <f t="shared" si="205"/>
        <v>2925</v>
      </c>
      <c r="H267" s="106">
        <f t="shared" si="205"/>
        <v>2925</v>
      </c>
      <c r="I267" s="106">
        <f t="shared" si="205"/>
        <v>2925</v>
      </c>
      <c r="J267" s="106">
        <f t="shared" si="205"/>
        <v>12320</v>
      </c>
      <c r="K267" s="106">
        <f t="shared" si="205"/>
        <v>12285</v>
      </c>
      <c r="L267" s="107">
        <f t="shared" si="205"/>
        <v>12227</v>
      </c>
    </row>
    <row r="268" spans="1:12" ht="15.75">
      <c r="A268" s="1064" t="s">
        <v>823</v>
      </c>
      <c r="B268" s="964"/>
      <c r="C268" s="965"/>
      <c r="D268" s="150" t="s">
        <v>821</v>
      </c>
      <c r="E268" s="32">
        <f t="shared" si="186"/>
        <v>0</v>
      </c>
      <c r="F268" s="102">
        <f>F269</f>
        <v>0</v>
      </c>
      <c r="G268" s="102">
        <f aca="true" t="shared" si="206" ref="G268:L268">G269</f>
        <v>0</v>
      </c>
      <c r="H268" s="102">
        <f t="shared" si="206"/>
        <v>0</v>
      </c>
      <c r="I268" s="102">
        <f t="shared" si="206"/>
        <v>0</v>
      </c>
      <c r="J268" s="102">
        <f t="shared" si="206"/>
        <v>0</v>
      </c>
      <c r="K268" s="102">
        <f t="shared" si="206"/>
        <v>0</v>
      </c>
      <c r="L268" s="104">
        <f t="shared" si="206"/>
        <v>0</v>
      </c>
    </row>
    <row r="269" spans="1:12" ht="15.75">
      <c r="A269" s="105"/>
      <c r="B269" s="964" t="s">
        <v>824</v>
      </c>
      <c r="C269" s="965"/>
      <c r="D269" s="927" t="s">
        <v>822</v>
      </c>
      <c r="E269" s="32">
        <f t="shared" si="186"/>
        <v>0</v>
      </c>
      <c r="F269" s="32"/>
      <c r="G269" s="32"/>
      <c r="H269" s="32"/>
      <c r="I269" s="95"/>
      <c r="J269" s="32"/>
      <c r="K269" s="32"/>
      <c r="L269" s="33"/>
    </row>
    <row r="270" spans="1:12" ht="43.5" customHeight="1">
      <c r="A270" s="963" t="s">
        <v>815</v>
      </c>
      <c r="B270" s="964"/>
      <c r="C270" s="965"/>
      <c r="D270" s="150" t="s">
        <v>154</v>
      </c>
      <c r="E270" s="32">
        <f t="shared" si="186"/>
        <v>195436.97000000003</v>
      </c>
      <c r="F270" s="106">
        <f>F271+F275+F279+F283+F287+F291+F295+F299+F302+F307+F310</f>
        <v>48859.740000000005</v>
      </c>
      <c r="G270" s="106">
        <f aca="true" t="shared" si="207" ref="G270:L270">G271+G275+G279+G283+G287+G291+G295+G299+G302+G307+G310</f>
        <v>48859.740000000005</v>
      </c>
      <c r="H270" s="106">
        <f t="shared" si="207"/>
        <v>48858.740000000005</v>
      </c>
      <c r="I270" s="106">
        <f t="shared" si="207"/>
        <v>48858.75</v>
      </c>
      <c r="J270" s="106">
        <f t="shared" si="207"/>
        <v>201454.49</v>
      </c>
      <c r="K270" s="106">
        <f t="shared" si="207"/>
        <v>200881.32</v>
      </c>
      <c r="L270" s="107">
        <f t="shared" si="207"/>
        <v>199924.97999999998</v>
      </c>
    </row>
    <row r="271" spans="1:12" ht="15.75">
      <c r="A271" s="108"/>
      <c r="B271" s="970" t="s">
        <v>754</v>
      </c>
      <c r="C271" s="965"/>
      <c r="D271" s="184" t="s">
        <v>708</v>
      </c>
      <c r="E271" s="32">
        <f t="shared" si="186"/>
        <v>191315.97000000003</v>
      </c>
      <c r="F271" s="106">
        <f>SUM(F272:F274)</f>
        <v>47828.740000000005</v>
      </c>
      <c r="G271" s="106">
        <f aca="true" t="shared" si="208" ref="G271:L271">SUM(G272:G274)</f>
        <v>47828.740000000005</v>
      </c>
      <c r="H271" s="106">
        <f t="shared" si="208"/>
        <v>47828.740000000005</v>
      </c>
      <c r="I271" s="106">
        <f t="shared" si="208"/>
        <v>47829.75</v>
      </c>
      <c r="J271" s="106">
        <f t="shared" si="208"/>
        <v>201454.49</v>
      </c>
      <c r="K271" s="106">
        <f t="shared" si="208"/>
        <v>200881.32</v>
      </c>
      <c r="L271" s="107">
        <f t="shared" si="208"/>
        <v>199924.97999999998</v>
      </c>
    </row>
    <row r="272" spans="1:12" ht="15.75">
      <c r="A272" s="96"/>
      <c r="B272" s="97"/>
      <c r="C272" s="28" t="s">
        <v>601</v>
      </c>
      <c r="D272" s="60" t="s">
        <v>709</v>
      </c>
      <c r="E272" s="32">
        <f aca="true" t="shared" si="209" ref="E272:E312">F272+G272+H272+I272</f>
        <v>99066.97</v>
      </c>
      <c r="F272" s="32">
        <f aca="true" t="shared" si="210" ref="F272:I274">F590</f>
        <v>24766.74</v>
      </c>
      <c r="G272" s="32">
        <f t="shared" si="210"/>
        <v>24766.74</v>
      </c>
      <c r="H272" s="32">
        <f t="shared" si="210"/>
        <v>24766.74</v>
      </c>
      <c r="I272" s="32">
        <f t="shared" si="210"/>
        <v>24766.75</v>
      </c>
      <c r="J272" s="32">
        <f aca="true" t="shared" si="211" ref="J272:L273">J590</f>
        <v>104316.49</v>
      </c>
      <c r="K272" s="32">
        <f t="shared" si="211"/>
        <v>104020.32</v>
      </c>
      <c r="L272" s="33">
        <f t="shared" si="211"/>
        <v>103524.98</v>
      </c>
    </row>
    <row r="273" spans="1:12" ht="15.75">
      <c r="A273" s="96"/>
      <c r="B273" s="97"/>
      <c r="C273" s="28" t="s">
        <v>602</v>
      </c>
      <c r="D273" s="60" t="s">
        <v>710</v>
      </c>
      <c r="E273" s="32">
        <f t="shared" si="209"/>
        <v>92249</v>
      </c>
      <c r="F273" s="32">
        <f t="shared" si="210"/>
        <v>23062</v>
      </c>
      <c r="G273" s="32">
        <f t="shared" si="210"/>
        <v>23062</v>
      </c>
      <c r="H273" s="32">
        <f t="shared" si="210"/>
        <v>23062</v>
      </c>
      <c r="I273" s="32">
        <f t="shared" si="210"/>
        <v>23063</v>
      </c>
      <c r="J273" s="32">
        <f t="shared" si="211"/>
        <v>97138</v>
      </c>
      <c r="K273" s="32">
        <f t="shared" si="211"/>
        <v>96861</v>
      </c>
      <c r="L273" s="33">
        <f t="shared" si="211"/>
        <v>96400</v>
      </c>
    </row>
    <row r="274" spans="1:12" ht="15.75">
      <c r="A274" s="98"/>
      <c r="B274" s="99"/>
      <c r="C274" s="100" t="s">
        <v>703</v>
      </c>
      <c r="D274" s="164" t="s">
        <v>711</v>
      </c>
      <c r="E274" s="32">
        <f t="shared" si="209"/>
        <v>0</v>
      </c>
      <c r="F274" s="32">
        <f t="shared" si="210"/>
        <v>0</v>
      </c>
      <c r="G274" s="32">
        <f t="shared" si="210"/>
        <v>0</v>
      </c>
      <c r="H274" s="32">
        <f t="shared" si="210"/>
        <v>0</v>
      </c>
      <c r="I274" s="32">
        <f t="shared" si="210"/>
        <v>0</v>
      </c>
      <c r="J274" s="102"/>
      <c r="K274" s="102"/>
      <c r="L274" s="104"/>
    </row>
    <row r="275" spans="1:12" ht="15.75">
      <c r="A275" s="109"/>
      <c r="B275" s="1055" t="s">
        <v>755</v>
      </c>
      <c r="C275" s="1056"/>
      <c r="D275" s="184" t="s">
        <v>712</v>
      </c>
      <c r="E275" s="32">
        <f t="shared" si="209"/>
        <v>1978</v>
      </c>
      <c r="F275" s="110">
        <f>SUM(F276:F278)</f>
        <v>495</v>
      </c>
      <c r="G275" s="110">
        <f aca="true" t="shared" si="212" ref="G275:L275">SUM(G276:G278)</f>
        <v>495</v>
      </c>
      <c r="H275" s="110">
        <f t="shared" si="212"/>
        <v>494</v>
      </c>
      <c r="I275" s="110">
        <f t="shared" si="212"/>
        <v>494</v>
      </c>
      <c r="J275" s="110">
        <f t="shared" si="212"/>
        <v>0</v>
      </c>
      <c r="K275" s="110">
        <f t="shared" si="212"/>
        <v>0</v>
      </c>
      <c r="L275" s="111">
        <f t="shared" si="212"/>
        <v>0</v>
      </c>
    </row>
    <row r="276" spans="1:12" ht="15.75">
      <c r="A276" s="96"/>
      <c r="B276" s="97"/>
      <c r="C276" s="28" t="s">
        <v>601</v>
      </c>
      <c r="D276" s="60" t="s">
        <v>713</v>
      </c>
      <c r="E276" s="32">
        <f t="shared" si="209"/>
        <v>1978</v>
      </c>
      <c r="F276" s="32">
        <f>F594</f>
        <v>495</v>
      </c>
      <c r="G276" s="32">
        <f aca="true" t="shared" si="213" ref="G276:L276">G594</f>
        <v>495</v>
      </c>
      <c r="H276" s="32">
        <f t="shared" si="213"/>
        <v>494</v>
      </c>
      <c r="I276" s="32">
        <f t="shared" si="213"/>
        <v>494</v>
      </c>
      <c r="J276" s="32">
        <f t="shared" si="213"/>
        <v>0</v>
      </c>
      <c r="K276" s="32">
        <f t="shared" si="213"/>
        <v>0</v>
      </c>
      <c r="L276" s="33">
        <f t="shared" si="213"/>
        <v>0</v>
      </c>
    </row>
    <row r="277" spans="1:12" ht="15.75">
      <c r="A277" s="96"/>
      <c r="B277" s="97"/>
      <c r="C277" s="28" t="s">
        <v>602</v>
      </c>
      <c r="D277" s="60" t="s">
        <v>714</v>
      </c>
      <c r="E277" s="32">
        <f t="shared" si="209"/>
        <v>0</v>
      </c>
      <c r="F277" s="32">
        <f>F595</f>
        <v>0</v>
      </c>
      <c r="G277" s="32">
        <f aca="true" t="shared" si="214" ref="G277:I278">G595</f>
        <v>0</v>
      </c>
      <c r="H277" s="32">
        <f t="shared" si="214"/>
        <v>0</v>
      </c>
      <c r="I277" s="32">
        <f t="shared" si="214"/>
        <v>0</v>
      </c>
      <c r="J277" s="32"/>
      <c r="K277" s="32"/>
      <c r="L277" s="33"/>
    </row>
    <row r="278" spans="1:12" ht="15.75">
      <c r="A278" s="98"/>
      <c r="B278" s="99"/>
      <c r="C278" s="100" t="s">
        <v>703</v>
      </c>
      <c r="D278" s="164" t="s">
        <v>715</v>
      </c>
      <c r="E278" s="32">
        <f t="shared" si="209"/>
        <v>0</v>
      </c>
      <c r="F278" s="32">
        <f>F596</f>
        <v>0</v>
      </c>
      <c r="G278" s="32">
        <f t="shared" si="214"/>
        <v>0</v>
      </c>
      <c r="H278" s="32">
        <f t="shared" si="214"/>
        <v>0</v>
      </c>
      <c r="I278" s="32">
        <f t="shared" si="214"/>
        <v>0</v>
      </c>
      <c r="J278" s="102"/>
      <c r="K278" s="102"/>
      <c r="L278" s="104"/>
    </row>
    <row r="279" spans="1:12" ht="15.75">
      <c r="A279" s="109"/>
      <c r="B279" s="1055" t="s">
        <v>756</v>
      </c>
      <c r="C279" s="1056"/>
      <c r="D279" s="184" t="s">
        <v>719</v>
      </c>
      <c r="E279" s="32">
        <f t="shared" si="209"/>
        <v>0</v>
      </c>
      <c r="F279" s="110">
        <f>SUM(F280:F282)</f>
        <v>0</v>
      </c>
      <c r="G279" s="110">
        <f aca="true" t="shared" si="215" ref="G279:L279">SUM(G280:G282)</f>
        <v>0</v>
      </c>
      <c r="H279" s="110">
        <f t="shared" si="215"/>
        <v>0</v>
      </c>
      <c r="I279" s="110">
        <f t="shared" si="215"/>
        <v>0</v>
      </c>
      <c r="J279" s="110">
        <f t="shared" si="215"/>
        <v>0</v>
      </c>
      <c r="K279" s="110">
        <f t="shared" si="215"/>
        <v>0</v>
      </c>
      <c r="L279" s="111">
        <f t="shared" si="215"/>
        <v>0</v>
      </c>
    </row>
    <row r="280" spans="1:12" ht="15.75">
      <c r="A280" s="96"/>
      <c r="B280" s="97"/>
      <c r="C280" s="28" t="s">
        <v>601</v>
      </c>
      <c r="D280" s="60" t="s">
        <v>716</v>
      </c>
      <c r="E280" s="32">
        <f t="shared" si="209"/>
        <v>0</v>
      </c>
      <c r="F280" s="32"/>
      <c r="G280" s="32"/>
      <c r="H280" s="32"/>
      <c r="I280" s="95"/>
      <c r="J280" s="32"/>
      <c r="K280" s="32"/>
      <c r="L280" s="33"/>
    </row>
    <row r="281" spans="1:12" ht="15.75">
      <c r="A281" s="96"/>
      <c r="B281" s="97"/>
      <c r="C281" s="28" t="s">
        <v>602</v>
      </c>
      <c r="D281" s="60" t="s">
        <v>717</v>
      </c>
      <c r="E281" s="32">
        <f t="shared" si="209"/>
        <v>0</v>
      </c>
      <c r="F281" s="32"/>
      <c r="G281" s="32"/>
      <c r="H281" s="32"/>
      <c r="I281" s="95"/>
      <c r="J281" s="32"/>
      <c r="K281" s="32"/>
      <c r="L281" s="33"/>
    </row>
    <row r="282" spans="1:12" ht="15.75">
      <c r="A282" s="98"/>
      <c r="B282" s="99"/>
      <c r="C282" s="100" t="s">
        <v>703</v>
      </c>
      <c r="D282" s="164" t="s">
        <v>718</v>
      </c>
      <c r="E282" s="32">
        <f t="shared" si="209"/>
        <v>0</v>
      </c>
      <c r="F282" s="102"/>
      <c r="G282" s="102"/>
      <c r="H282" s="102"/>
      <c r="I282" s="103"/>
      <c r="J282" s="102"/>
      <c r="K282" s="102"/>
      <c r="L282" s="104"/>
    </row>
    <row r="283" spans="1:12" ht="15.75">
      <c r="A283" s="109"/>
      <c r="B283" s="951" t="s">
        <v>757</v>
      </c>
      <c r="C283" s="952"/>
      <c r="D283" s="184" t="s">
        <v>728</v>
      </c>
      <c r="E283" s="32">
        <f t="shared" si="209"/>
        <v>0</v>
      </c>
      <c r="F283" s="110">
        <f>SUM(F284:F286)</f>
        <v>0</v>
      </c>
      <c r="G283" s="110">
        <f aca="true" t="shared" si="216" ref="G283:L283">SUM(G284:G286)</f>
        <v>0</v>
      </c>
      <c r="H283" s="110">
        <f t="shared" si="216"/>
        <v>0</v>
      </c>
      <c r="I283" s="110">
        <f t="shared" si="216"/>
        <v>0</v>
      </c>
      <c r="J283" s="110">
        <f t="shared" si="216"/>
        <v>0</v>
      </c>
      <c r="K283" s="110">
        <f t="shared" si="216"/>
        <v>0</v>
      </c>
      <c r="L283" s="111">
        <f t="shared" si="216"/>
        <v>0</v>
      </c>
    </row>
    <row r="284" spans="1:12" ht="15.75">
      <c r="A284" s="96"/>
      <c r="B284" s="97"/>
      <c r="C284" s="28" t="s">
        <v>601</v>
      </c>
      <c r="D284" s="60" t="s">
        <v>729</v>
      </c>
      <c r="E284" s="32">
        <f t="shared" si="209"/>
        <v>0</v>
      </c>
      <c r="F284" s="32"/>
      <c r="G284" s="32"/>
      <c r="H284" s="32"/>
      <c r="I284" s="95"/>
      <c r="J284" s="32"/>
      <c r="K284" s="32"/>
      <c r="L284" s="33"/>
    </row>
    <row r="285" spans="1:12" ht="15.75">
      <c r="A285" s="96"/>
      <c r="B285" s="97"/>
      <c r="C285" s="28" t="s">
        <v>602</v>
      </c>
      <c r="D285" s="60" t="s">
        <v>730</v>
      </c>
      <c r="E285" s="32">
        <f t="shared" si="209"/>
        <v>0</v>
      </c>
      <c r="F285" s="32"/>
      <c r="G285" s="32"/>
      <c r="H285" s="32"/>
      <c r="I285" s="95"/>
      <c r="J285" s="32"/>
      <c r="K285" s="32"/>
      <c r="L285" s="33"/>
    </row>
    <row r="286" spans="1:12" ht="15.75">
      <c r="A286" s="98"/>
      <c r="B286" s="99"/>
      <c r="C286" s="100" t="s">
        <v>703</v>
      </c>
      <c r="D286" s="164" t="s">
        <v>731</v>
      </c>
      <c r="E286" s="32">
        <f t="shared" si="209"/>
        <v>0</v>
      </c>
      <c r="F286" s="102"/>
      <c r="G286" s="102"/>
      <c r="H286" s="102"/>
      <c r="I286" s="103"/>
      <c r="J286" s="102"/>
      <c r="K286" s="102"/>
      <c r="L286" s="104"/>
    </row>
    <row r="287" spans="1:12" ht="15.75">
      <c r="A287" s="109"/>
      <c r="B287" s="951" t="s">
        <v>758</v>
      </c>
      <c r="C287" s="952"/>
      <c r="D287" s="184" t="s">
        <v>732</v>
      </c>
      <c r="E287" s="32">
        <f t="shared" si="209"/>
        <v>0</v>
      </c>
      <c r="F287" s="110">
        <f>SUM(F288:F290)</f>
        <v>0</v>
      </c>
      <c r="G287" s="110">
        <f aca="true" t="shared" si="217" ref="G287:L287">SUM(G288:G290)</f>
        <v>0</v>
      </c>
      <c r="H287" s="110">
        <f t="shared" si="217"/>
        <v>0</v>
      </c>
      <c r="I287" s="110">
        <f t="shared" si="217"/>
        <v>0</v>
      </c>
      <c r="J287" s="110">
        <f t="shared" si="217"/>
        <v>0</v>
      </c>
      <c r="K287" s="110">
        <f t="shared" si="217"/>
        <v>0</v>
      </c>
      <c r="L287" s="111">
        <f t="shared" si="217"/>
        <v>0</v>
      </c>
    </row>
    <row r="288" spans="1:12" ht="15.75">
      <c r="A288" s="96"/>
      <c r="B288" s="97"/>
      <c r="C288" s="28" t="s">
        <v>601</v>
      </c>
      <c r="D288" s="60" t="s">
        <v>733</v>
      </c>
      <c r="E288" s="32">
        <f t="shared" si="209"/>
        <v>0</v>
      </c>
      <c r="F288" s="32"/>
      <c r="G288" s="32"/>
      <c r="H288" s="32"/>
      <c r="I288" s="95"/>
      <c r="J288" s="32"/>
      <c r="K288" s="32"/>
      <c r="L288" s="33"/>
    </row>
    <row r="289" spans="1:12" ht="15.75">
      <c r="A289" s="96"/>
      <c r="B289" s="97"/>
      <c r="C289" s="28" t="s">
        <v>602</v>
      </c>
      <c r="D289" s="60" t="s">
        <v>734</v>
      </c>
      <c r="E289" s="32">
        <f t="shared" si="209"/>
        <v>0</v>
      </c>
      <c r="F289" s="32"/>
      <c r="G289" s="32"/>
      <c r="H289" s="32"/>
      <c r="I289" s="95"/>
      <c r="J289" s="32"/>
      <c r="K289" s="32"/>
      <c r="L289" s="33"/>
    </row>
    <row r="290" spans="1:12" ht="15.75">
      <c r="A290" s="98"/>
      <c r="B290" s="99"/>
      <c r="C290" s="100" t="s">
        <v>703</v>
      </c>
      <c r="D290" s="164" t="s">
        <v>735</v>
      </c>
      <c r="E290" s="32">
        <f t="shared" si="209"/>
        <v>0</v>
      </c>
      <c r="F290" s="102"/>
      <c r="G290" s="102"/>
      <c r="H290" s="102"/>
      <c r="I290" s="103"/>
      <c r="J290" s="102"/>
      <c r="K290" s="102"/>
      <c r="L290" s="104"/>
    </row>
    <row r="291" spans="1:12" ht="15.75">
      <c r="A291" s="109"/>
      <c r="B291" s="951" t="s">
        <v>759</v>
      </c>
      <c r="C291" s="952"/>
      <c r="D291" s="184" t="s">
        <v>720</v>
      </c>
      <c r="E291" s="32">
        <f t="shared" si="209"/>
        <v>0</v>
      </c>
      <c r="F291" s="110">
        <f>SUM(F292:F294)</f>
        <v>0</v>
      </c>
      <c r="G291" s="110">
        <f aca="true" t="shared" si="218" ref="G291:L291">SUM(G292:G294)</f>
        <v>0</v>
      </c>
      <c r="H291" s="110">
        <f t="shared" si="218"/>
        <v>0</v>
      </c>
      <c r="I291" s="110">
        <f t="shared" si="218"/>
        <v>0</v>
      </c>
      <c r="J291" s="110">
        <f t="shared" si="218"/>
        <v>0</v>
      </c>
      <c r="K291" s="110">
        <f t="shared" si="218"/>
        <v>0</v>
      </c>
      <c r="L291" s="111">
        <f t="shared" si="218"/>
        <v>0</v>
      </c>
    </row>
    <row r="292" spans="1:12" ht="15.75">
      <c r="A292" s="96"/>
      <c r="B292" s="97"/>
      <c r="C292" s="28" t="s">
        <v>601</v>
      </c>
      <c r="D292" s="60" t="s">
        <v>721</v>
      </c>
      <c r="E292" s="32">
        <f t="shared" si="209"/>
        <v>0</v>
      </c>
      <c r="F292" s="32"/>
      <c r="G292" s="32"/>
      <c r="H292" s="32"/>
      <c r="I292" s="95"/>
      <c r="J292" s="32"/>
      <c r="K292" s="32"/>
      <c r="L292" s="33"/>
    </row>
    <row r="293" spans="1:12" ht="15.75">
      <c r="A293" s="96"/>
      <c r="B293" s="97"/>
      <c r="C293" s="28" t="s">
        <v>602</v>
      </c>
      <c r="D293" s="60" t="s">
        <v>722</v>
      </c>
      <c r="E293" s="32">
        <f t="shared" si="209"/>
        <v>0</v>
      </c>
      <c r="F293" s="32"/>
      <c r="G293" s="32"/>
      <c r="H293" s="32"/>
      <c r="I293" s="95"/>
      <c r="J293" s="32"/>
      <c r="K293" s="32"/>
      <c r="L293" s="33"/>
    </row>
    <row r="294" spans="1:12" ht="15.75">
      <c r="A294" s="98"/>
      <c r="B294" s="99"/>
      <c r="C294" s="100" t="s">
        <v>703</v>
      </c>
      <c r="D294" s="164" t="s">
        <v>723</v>
      </c>
      <c r="E294" s="32">
        <f t="shared" si="209"/>
        <v>0</v>
      </c>
      <c r="F294" s="102"/>
      <c r="G294" s="102"/>
      <c r="H294" s="102"/>
      <c r="I294" s="103"/>
      <c r="J294" s="102"/>
      <c r="K294" s="102"/>
      <c r="L294" s="104"/>
    </row>
    <row r="295" spans="1:12" ht="15.75">
      <c r="A295" s="109"/>
      <c r="B295" s="951" t="s">
        <v>760</v>
      </c>
      <c r="C295" s="952"/>
      <c r="D295" s="184" t="s">
        <v>724</v>
      </c>
      <c r="E295" s="32">
        <f t="shared" si="209"/>
        <v>0</v>
      </c>
      <c r="F295" s="110">
        <f>SUM(F296:F298)</f>
        <v>0</v>
      </c>
      <c r="G295" s="110">
        <f aca="true" t="shared" si="219" ref="G295:L295">SUM(G296:G298)</f>
        <v>0</v>
      </c>
      <c r="H295" s="110">
        <f t="shared" si="219"/>
        <v>0</v>
      </c>
      <c r="I295" s="110">
        <f t="shared" si="219"/>
        <v>0</v>
      </c>
      <c r="J295" s="110">
        <f t="shared" si="219"/>
        <v>0</v>
      </c>
      <c r="K295" s="110">
        <f t="shared" si="219"/>
        <v>0</v>
      </c>
      <c r="L295" s="111">
        <f t="shared" si="219"/>
        <v>0</v>
      </c>
    </row>
    <row r="296" spans="1:12" ht="15.75">
      <c r="A296" s="96"/>
      <c r="B296" s="97"/>
      <c r="C296" s="28" t="s">
        <v>601</v>
      </c>
      <c r="D296" s="60" t="s">
        <v>725</v>
      </c>
      <c r="E296" s="32">
        <f t="shared" si="209"/>
        <v>0</v>
      </c>
      <c r="F296" s="32"/>
      <c r="G296" s="32"/>
      <c r="H296" s="32"/>
      <c r="I296" s="95"/>
      <c r="J296" s="32"/>
      <c r="K296" s="32"/>
      <c r="L296" s="33"/>
    </row>
    <row r="297" spans="1:12" ht="15.75">
      <c r="A297" s="96"/>
      <c r="B297" s="97"/>
      <c r="C297" s="28" t="s">
        <v>602</v>
      </c>
      <c r="D297" s="60" t="s">
        <v>726</v>
      </c>
      <c r="E297" s="32">
        <f t="shared" si="209"/>
        <v>0</v>
      </c>
      <c r="F297" s="32"/>
      <c r="G297" s="32"/>
      <c r="H297" s="32"/>
      <c r="I297" s="95"/>
      <c r="J297" s="32"/>
      <c r="K297" s="32"/>
      <c r="L297" s="33"/>
    </row>
    <row r="298" spans="1:12" ht="15.75">
      <c r="A298" s="98"/>
      <c r="B298" s="99"/>
      <c r="C298" s="100" t="s">
        <v>703</v>
      </c>
      <c r="D298" s="164" t="s">
        <v>727</v>
      </c>
      <c r="E298" s="32">
        <f t="shared" si="209"/>
        <v>0</v>
      </c>
      <c r="F298" s="102"/>
      <c r="G298" s="102"/>
      <c r="H298" s="102"/>
      <c r="I298" s="103"/>
      <c r="J298" s="102"/>
      <c r="K298" s="102"/>
      <c r="L298" s="104"/>
    </row>
    <row r="299" spans="1:12" ht="15.75">
      <c r="A299" s="109"/>
      <c r="B299" s="951" t="s">
        <v>771</v>
      </c>
      <c r="C299" s="952"/>
      <c r="D299" s="184" t="s">
        <v>768</v>
      </c>
      <c r="E299" s="32">
        <f t="shared" si="209"/>
        <v>2143</v>
      </c>
      <c r="F299" s="110">
        <f>SUM(F300:F301)</f>
        <v>536</v>
      </c>
      <c r="G299" s="110">
        <f aca="true" t="shared" si="220" ref="G299:L299">SUM(G300:G301)</f>
        <v>536</v>
      </c>
      <c r="H299" s="110">
        <f t="shared" si="220"/>
        <v>536</v>
      </c>
      <c r="I299" s="110">
        <f t="shared" si="220"/>
        <v>535</v>
      </c>
      <c r="J299" s="110">
        <f t="shared" si="220"/>
        <v>0</v>
      </c>
      <c r="K299" s="110">
        <f t="shared" si="220"/>
        <v>0</v>
      </c>
      <c r="L299" s="111">
        <f t="shared" si="220"/>
        <v>0</v>
      </c>
    </row>
    <row r="300" spans="1:12" ht="15.75">
      <c r="A300" s="96"/>
      <c r="B300" s="97"/>
      <c r="C300" s="28" t="s">
        <v>601</v>
      </c>
      <c r="D300" s="60" t="s">
        <v>769</v>
      </c>
      <c r="E300" s="32">
        <f t="shared" si="209"/>
        <v>872</v>
      </c>
      <c r="F300" s="32">
        <f>F618</f>
        <v>218</v>
      </c>
      <c r="G300" s="32">
        <f aca="true" t="shared" si="221" ref="G300:L300">G618</f>
        <v>218</v>
      </c>
      <c r="H300" s="32">
        <f t="shared" si="221"/>
        <v>218</v>
      </c>
      <c r="I300" s="32">
        <f t="shared" si="221"/>
        <v>218</v>
      </c>
      <c r="J300" s="32">
        <f t="shared" si="221"/>
        <v>0</v>
      </c>
      <c r="K300" s="32">
        <f t="shared" si="221"/>
        <v>0</v>
      </c>
      <c r="L300" s="33">
        <f t="shared" si="221"/>
        <v>0</v>
      </c>
    </row>
    <row r="301" spans="1:12" ht="15.75">
      <c r="A301" s="96"/>
      <c r="B301" s="97"/>
      <c r="C301" s="28" t="s">
        <v>602</v>
      </c>
      <c r="D301" s="60" t="s">
        <v>770</v>
      </c>
      <c r="E301" s="32">
        <f t="shared" si="209"/>
        <v>1271</v>
      </c>
      <c r="F301" s="32">
        <f>F619</f>
        <v>318</v>
      </c>
      <c r="G301" s="32">
        <f aca="true" t="shared" si="222" ref="G301:L301">G619</f>
        <v>318</v>
      </c>
      <c r="H301" s="32">
        <f t="shared" si="222"/>
        <v>318</v>
      </c>
      <c r="I301" s="32">
        <f t="shared" si="222"/>
        <v>317</v>
      </c>
      <c r="J301" s="32">
        <f t="shared" si="222"/>
        <v>0</v>
      </c>
      <c r="K301" s="32">
        <f t="shared" si="222"/>
        <v>0</v>
      </c>
      <c r="L301" s="33">
        <f t="shared" si="222"/>
        <v>0</v>
      </c>
    </row>
    <row r="302" spans="1:12" ht="15.75">
      <c r="A302" s="112"/>
      <c r="B302" s="1057" t="s">
        <v>818</v>
      </c>
      <c r="C302" s="971"/>
      <c r="D302" s="928" t="s">
        <v>794</v>
      </c>
      <c r="E302" s="32">
        <f t="shared" si="209"/>
        <v>0</v>
      </c>
      <c r="F302" s="106">
        <f>SUM(F303:F306)</f>
        <v>0</v>
      </c>
      <c r="G302" s="106">
        <f aca="true" t="shared" si="223" ref="G302:L302">SUM(G303:G306)</f>
        <v>0</v>
      </c>
      <c r="H302" s="106">
        <f t="shared" si="223"/>
        <v>0</v>
      </c>
      <c r="I302" s="106">
        <f t="shared" si="223"/>
        <v>0</v>
      </c>
      <c r="J302" s="106">
        <f t="shared" si="223"/>
        <v>0</v>
      </c>
      <c r="K302" s="106">
        <f t="shared" si="223"/>
        <v>0</v>
      </c>
      <c r="L302" s="107">
        <f t="shared" si="223"/>
        <v>0</v>
      </c>
    </row>
    <row r="303" spans="1:12" ht="15.75">
      <c r="A303" s="96"/>
      <c r="B303" s="97"/>
      <c r="C303" s="28" t="s">
        <v>601</v>
      </c>
      <c r="D303" s="60" t="s">
        <v>795</v>
      </c>
      <c r="E303" s="32">
        <f t="shared" si="209"/>
        <v>0</v>
      </c>
      <c r="F303" s="32"/>
      <c r="G303" s="32"/>
      <c r="H303" s="32"/>
      <c r="I303" s="95"/>
      <c r="J303" s="32"/>
      <c r="K303" s="32"/>
      <c r="L303" s="33"/>
    </row>
    <row r="304" spans="1:12" ht="15.75">
      <c r="A304" s="96"/>
      <c r="B304" s="97"/>
      <c r="C304" s="28" t="s">
        <v>602</v>
      </c>
      <c r="D304" s="60" t="s">
        <v>796</v>
      </c>
      <c r="E304" s="32">
        <f t="shared" si="209"/>
        <v>0</v>
      </c>
      <c r="F304" s="32"/>
      <c r="G304" s="32"/>
      <c r="H304" s="32"/>
      <c r="I304" s="95"/>
      <c r="J304" s="32"/>
      <c r="K304" s="32"/>
      <c r="L304" s="33"/>
    </row>
    <row r="305" spans="1:12" ht="15.75">
      <c r="A305" s="98"/>
      <c r="B305" s="99"/>
      <c r="C305" s="100" t="s">
        <v>703</v>
      </c>
      <c r="D305" s="164" t="s">
        <v>797</v>
      </c>
      <c r="E305" s="32">
        <f t="shared" si="209"/>
        <v>0</v>
      </c>
      <c r="F305" s="102"/>
      <c r="G305" s="102"/>
      <c r="H305" s="102"/>
      <c r="I305" s="103"/>
      <c r="J305" s="102"/>
      <c r="K305" s="102"/>
      <c r="L305" s="104"/>
    </row>
    <row r="306" spans="1:12" ht="34.5" customHeight="1">
      <c r="A306" s="113"/>
      <c r="B306" s="114"/>
      <c r="C306" s="115" t="s">
        <v>817</v>
      </c>
      <c r="D306" s="218" t="s">
        <v>816</v>
      </c>
      <c r="E306" s="32">
        <f t="shared" si="209"/>
        <v>0</v>
      </c>
      <c r="F306" s="116"/>
      <c r="G306" s="116"/>
      <c r="H306" s="116"/>
      <c r="I306" s="116"/>
      <c r="J306" s="116"/>
      <c r="K306" s="116"/>
      <c r="L306" s="117"/>
    </row>
    <row r="307" spans="1:12" ht="33.75" customHeight="1">
      <c r="A307" s="113"/>
      <c r="B307" s="945" t="s">
        <v>814</v>
      </c>
      <c r="C307" s="1058"/>
      <c r="D307" s="218" t="s">
        <v>807</v>
      </c>
      <c r="E307" s="32">
        <f t="shared" si="209"/>
        <v>0</v>
      </c>
      <c r="F307" s="116">
        <f>SUM(F308:F309)</f>
        <v>0</v>
      </c>
      <c r="G307" s="116">
        <f aca="true" t="shared" si="224" ref="G307:L307">SUM(G308:G309)</f>
        <v>0</v>
      </c>
      <c r="H307" s="116">
        <f t="shared" si="224"/>
        <v>0</v>
      </c>
      <c r="I307" s="116">
        <f t="shared" si="224"/>
        <v>0</v>
      </c>
      <c r="J307" s="116">
        <f t="shared" si="224"/>
        <v>0</v>
      </c>
      <c r="K307" s="116">
        <f t="shared" si="224"/>
        <v>0</v>
      </c>
      <c r="L307" s="117">
        <f t="shared" si="224"/>
        <v>0</v>
      </c>
    </row>
    <row r="308" spans="1:12" ht="15.75">
      <c r="A308" s="96"/>
      <c r="B308" s="97"/>
      <c r="C308" s="28" t="s">
        <v>601</v>
      </c>
      <c r="D308" s="60" t="s">
        <v>809</v>
      </c>
      <c r="E308" s="32">
        <f t="shared" si="209"/>
        <v>0</v>
      </c>
      <c r="F308" s="32"/>
      <c r="G308" s="32"/>
      <c r="H308" s="32"/>
      <c r="I308" s="95"/>
      <c r="J308" s="32"/>
      <c r="K308" s="32"/>
      <c r="L308" s="33"/>
    </row>
    <row r="309" spans="1:12" ht="15.75">
      <c r="A309" s="96"/>
      <c r="B309" s="97"/>
      <c r="C309" s="28" t="s">
        <v>602</v>
      </c>
      <c r="D309" s="60" t="s">
        <v>810</v>
      </c>
      <c r="E309" s="32">
        <f t="shared" si="209"/>
        <v>0</v>
      </c>
      <c r="F309" s="32"/>
      <c r="G309" s="32"/>
      <c r="H309" s="32"/>
      <c r="I309" s="95"/>
      <c r="J309" s="32"/>
      <c r="K309" s="32"/>
      <c r="L309" s="33"/>
    </row>
    <row r="310" spans="1:12" ht="32.25" customHeight="1">
      <c r="A310" s="113"/>
      <c r="B310" s="947" t="s">
        <v>1730</v>
      </c>
      <c r="C310" s="948"/>
      <c r="D310" s="218" t="s">
        <v>808</v>
      </c>
      <c r="E310" s="32">
        <f t="shared" si="209"/>
        <v>0</v>
      </c>
      <c r="F310" s="116">
        <f>SUM(F311:F312)</f>
        <v>0</v>
      </c>
      <c r="G310" s="116">
        <f aca="true" t="shared" si="225" ref="G310:L310">SUM(G311:G312)</f>
        <v>0</v>
      </c>
      <c r="H310" s="116">
        <f t="shared" si="225"/>
        <v>0</v>
      </c>
      <c r="I310" s="116">
        <f t="shared" si="225"/>
        <v>0</v>
      </c>
      <c r="J310" s="116">
        <f t="shared" si="225"/>
        <v>0</v>
      </c>
      <c r="K310" s="116">
        <f t="shared" si="225"/>
        <v>0</v>
      </c>
      <c r="L310" s="117">
        <f t="shared" si="225"/>
        <v>0</v>
      </c>
    </row>
    <row r="311" spans="1:12" ht="15.75">
      <c r="A311" s="96"/>
      <c r="B311" s="97"/>
      <c r="C311" s="28" t="s">
        <v>601</v>
      </c>
      <c r="D311" s="60" t="s">
        <v>811</v>
      </c>
      <c r="E311" s="32">
        <f t="shared" si="209"/>
        <v>0</v>
      </c>
      <c r="F311" s="32"/>
      <c r="G311" s="32"/>
      <c r="H311" s="32"/>
      <c r="I311" s="95"/>
      <c r="J311" s="32"/>
      <c r="K311" s="32"/>
      <c r="L311" s="33"/>
    </row>
    <row r="312" spans="1:12" ht="15.75">
      <c r="A312" s="96"/>
      <c r="B312" s="97"/>
      <c r="C312" s="28" t="s">
        <v>602</v>
      </c>
      <c r="D312" s="42" t="s">
        <v>812</v>
      </c>
      <c r="E312" s="32">
        <f t="shared" si="209"/>
        <v>0</v>
      </c>
      <c r="F312" s="32"/>
      <c r="G312" s="32"/>
      <c r="H312" s="32"/>
      <c r="I312" s="95"/>
      <c r="J312" s="32"/>
      <c r="K312" s="32"/>
      <c r="L312" s="33"/>
    </row>
    <row r="313" spans="1:12" ht="36" customHeight="1">
      <c r="A313" s="994" t="s">
        <v>583</v>
      </c>
      <c r="B313" s="995"/>
      <c r="C313" s="995"/>
      <c r="D313" s="247" t="s">
        <v>544</v>
      </c>
      <c r="E313" s="248">
        <f>F313+G313+H313+I313</f>
        <v>1010867.98</v>
      </c>
      <c r="F313" s="248">
        <f>F315+F410+F421</f>
        <v>343753.25</v>
      </c>
      <c r="G313" s="248">
        <f aca="true" t="shared" si="226" ref="G313:L313">G315+G410+G421</f>
        <v>219779.25</v>
      </c>
      <c r="H313" s="248">
        <f t="shared" si="226"/>
        <v>224003.24000000002</v>
      </c>
      <c r="I313" s="248">
        <f t="shared" si="226"/>
        <v>223332.24000000002</v>
      </c>
      <c r="J313" s="248">
        <f t="shared" si="226"/>
        <v>1284167.02</v>
      </c>
      <c r="K313" s="248">
        <f t="shared" si="226"/>
        <v>1280158.04</v>
      </c>
      <c r="L313" s="249">
        <f t="shared" si="226"/>
        <v>1273489.74</v>
      </c>
    </row>
    <row r="314" spans="1:12" ht="15.75">
      <c r="A314" s="19" t="s">
        <v>869</v>
      </c>
      <c r="B314" s="20"/>
      <c r="C314" s="20"/>
      <c r="D314" s="20" t="s">
        <v>753</v>
      </c>
      <c r="E314" s="22">
        <f>F314+G314+H314+I314</f>
        <v>1025361.04</v>
      </c>
      <c r="F314" s="22">
        <f>F315-F344-F406</f>
        <v>350401.01</v>
      </c>
      <c r="G314" s="22">
        <f aca="true" t="shared" si="227" ref="G314:L314">G315-G344-G406</f>
        <v>224841.01</v>
      </c>
      <c r="H314" s="22">
        <f t="shared" si="227"/>
        <v>228981.01</v>
      </c>
      <c r="I314" s="22">
        <f t="shared" si="227"/>
        <v>221138.01</v>
      </c>
      <c r="J314" s="22">
        <f t="shared" si="227"/>
        <v>1074276.02</v>
      </c>
      <c r="K314" s="22">
        <f t="shared" si="227"/>
        <v>1080034.04</v>
      </c>
      <c r="L314" s="23">
        <f t="shared" si="227"/>
        <v>1083919.74</v>
      </c>
    </row>
    <row r="315" spans="1:12" ht="15.75">
      <c r="A315" s="24" t="s">
        <v>238</v>
      </c>
      <c r="B315" s="25"/>
      <c r="C315" s="26"/>
      <c r="D315" s="27" t="s">
        <v>286</v>
      </c>
      <c r="E315" s="22">
        <f aca="true" t="shared" si="228" ref="E315:E378">F315+G315+H315+I315</f>
        <v>1010167.98</v>
      </c>
      <c r="F315" s="22">
        <f>F316+F364</f>
        <v>343578.25</v>
      </c>
      <c r="G315" s="22">
        <f aca="true" t="shared" si="229" ref="G315:L315">G316+G364</f>
        <v>219604.25</v>
      </c>
      <c r="H315" s="22">
        <f t="shared" si="229"/>
        <v>223828.24000000002</v>
      </c>
      <c r="I315" s="22">
        <f t="shared" si="229"/>
        <v>223157.24000000002</v>
      </c>
      <c r="J315" s="22">
        <f t="shared" si="229"/>
        <v>1283430.02</v>
      </c>
      <c r="K315" s="22">
        <f t="shared" si="229"/>
        <v>1279423.04</v>
      </c>
      <c r="L315" s="23">
        <f t="shared" si="229"/>
        <v>1272757.74</v>
      </c>
    </row>
    <row r="316" spans="1:12" ht="21" customHeight="1">
      <c r="A316" s="19" t="s">
        <v>486</v>
      </c>
      <c r="B316" s="28"/>
      <c r="C316" s="28"/>
      <c r="D316" s="27" t="s">
        <v>287</v>
      </c>
      <c r="E316" s="22">
        <f t="shared" si="228"/>
        <v>1143193.04</v>
      </c>
      <c r="F316" s="22">
        <f>F317+F332+F343+F361</f>
        <v>376398.01</v>
      </c>
      <c r="G316" s="22">
        <f aca="true" t="shared" si="230" ref="G316:L316">G317+G332+G343+G361</f>
        <v>252936.01</v>
      </c>
      <c r="H316" s="22">
        <f t="shared" si="230"/>
        <v>257565.01</v>
      </c>
      <c r="I316" s="22">
        <f t="shared" si="230"/>
        <v>256294.01</v>
      </c>
      <c r="J316" s="22">
        <f t="shared" si="230"/>
        <v>1260846.02</v>
      </c>
      <c r="K316" s="22">
        <f t="shared" si="230"/>
        <v>1256229.04</v>
      </c>
      <c r="L316" s="23">
        <f t="shared" si="230"/>
        <v>1248983.74</v>
      </c>
    </row>
    <row r="317" spans="1:12" ht="15.75">
      <c r="A317" s="982" t="s">
        <v>249</v>
      </c>
      <c r="B317" s="983"/>
      <c r="C317" s="983"/>
      <c r="D317" s="27" t="s">
        <v>288</v>
      </c>
      <c r="E317" s="22">
        <f t="shared" si="228"/>
        <v>739660.04</v>
      </c>
      <c r="F317" s="22">
        <f>F318+F321+F329</f>
        <v>184915.01</v>
      </c>
      <c r="G317" s="22">
        <f aca="true" t="shared" si="231" ref="G317:L317">G318+G321+G329</f>
        <v>184915.01</v>
      </c>
      <c r="H317" s="22">
        <f t="shared" si="231"/>
        <v>184915.01</v>
      </c>
      <c r="I317" s="22">
        <f t="shared" si="231"/>
        <v>184915.01</v>
      </c>
      <c r="J317" s="22">
        <f t="shared" si="231"/>
        <v>778862.02</v>
      </c>
      <c r="K317" s="22">
        <f t="shared" si="231"/>
        <v>776643.04</v>
      </c>
      <c r="L317" s="23">
        <f t="shared" si="231"/>
        <v>772944.74</v>
      </c>
    </row>
    <row r="318" spans="1:12" ht="39.75" customHeight="1">
      <c r="A318" s="982" t="s">
        <v>1729</v>
      </c>
      <c r="B318" s="983"/>
      <c r="C318" s="983"/>
      <c r="D318" s="29" t="s">
        <v>289</v>
      </c>
      <c r="E318" s="22">
        <f t="shared" si="228"/>
        <v>0</v>
      </c>
      <c r="F318" s="22">
        <f>F319</f>
        <v>0</v>
      </c>
      <c r="G318" s="22">
        <f aca="true" t="shared" si="232" ref="G318:L319">G319</f>
        <v>0</v>
      </c>
      <c r="H318" s="22">
        <f t="shared" si="232"/>
        <v>0</v>
      </c>
      <c r="I318" s="22">
        <f t="shared" si="232"/>
        <v>0</v>
      </c>
      <c r="J318" s="22">
        <f t="shared" si="232"/>
        <v>0</v>
      </c>
      <c r="K318" s="22">
        <f t="shared" si="232"/>
        <v>0</v>
      </c>
      <c r="L318" s="23">
        <f t="shared" si="232"/>
        <v>0</v>
      </c>
    </row>
    <row r="319" spans="1:12" ht="21.75" customHeight="1">
      <c r="A319" s="19" t="s">
        <v>702</v>
      </c>
      <c r="B319" s="30"/>
      <c r="C319" s="28"/>
      <c r="D319" s="31" t="s">
        <v>163</v>
      </c>
      <c r="E319" s="32">
        <f t="shared" si="228"/>
        <v>0</v>
      </c>
      <c r="F319" s="32">
        <f>F320</f>
        <v>0</v>
      </c>
      <c r="G319" s="32">
        <f t="shared" si="232"/>
        <v>0</v>
      </c>
      <c r="H319" s="32">
        <f t="shared" si="232"/>
        <v>0</v>
      </c>
      <c r="I319" s="32">
        <f t="shared" si="232"/>
        <v>0</v>
      </c>
      <c r="J319" s="32">
        <f t="shared" si="232"/>
        <v>0</v>
      </c>
      <c r="K319" s="32">
        <f t="shared" si="232"/>
        <v>0</v>
      </c>
      <c r="L319" s="33">
        <f t="shared" si="232"/>
        <v>0</v>
      </c>
    </row>
    <row r="320" spans="1:12" ht="15.75">
      <c r="A320" s="19"/>
      <c r="B320" s="28" t="s">
        <v>128</v>
      </c>
      <c r="C320" s="30"/>
      <c r="D320" s="31" t="s">
        <v>628</v>
      </c>
      <c r="E320" s="32">
        <f t="shared" si="228"/>
        <v>0</v>
      </c>
      <c r="F320" s="32"/>
      <c r="G320" s="32"/>
      <c r="H320" s="32"/>
      <c r="I320" s="95"/>
      <c r="J320" s="32"/>
      <c r="K320" s="118"/>
      <c r="L320" s="33"/>
    </row>
    <row r="321" spans="1:12" ht="39" customHeight="1">
      <c r="A321" s="987" t="s">
        <v>1728</v>
      </c>
      <c r="B321" s="988"/>
      <c r="C321" s="988"/>
      <c r="D321" s="29" t="s">
        <v>290</v>
      </c>
      <c r="E321" s="22">
        <f t="shared" si="228"/>
        <v>739660.04</v>
      </c>
      <c r="F321" s="22">
        <f>F322+F325</f>
        <v>184915.01</v>
      </c>
      <c r="G321" s="22">
        <f aca="true" t="shared" si="233" ref="G321:L321">G322+G325</f>
        <v>184915.01</v>
      </c>
      <c r="H321" s="22">
        <f t="shared" si="233"/>
        <v>184915.01</v>
      </c>
      <c r="I321" s="22">
        <f t="shared" si="233"/>
        <v>184915.01</v>
      </c>
      <c r="J321" s="22">
        <f t="shared" si="233"/>
        <v>778862.02</v>
      </c>
      <c r="K321" s="22">
        <f t="shared" si="233"/>
        <v>776643.04</v>
      </c>
      <c r="L321" s="23">
        <f t="shared" si="233"/>
        <v>772944.74</v>
      </c>
    </row>
    <row r="322" spans="1:12" ht="15.75">
      <c r="A322" s="19" t="s">
        <v>600</v>
      </c>
      <c r="B322" s="20"/>
      <c r="C322" s="28"/>
      <c r="D322" s="31" t="s">
        <v>52</v>
      </c>
      <c r="E322" s="32">
        <f t="shared" si="228"/>
        <v>0</v>
      </c>
      <c r="F322" s="32">
        <f>F323+F324</f>
        <v>0</v>
      </c>
      <c r="G322" s="32">
        <f aca="true" t="shared" si="234" ref="G322:L322">G323+G324</f>
        <v>0</v>
      </c>
      <c r="H322" s="32">
        <f t="shared" si="234"/>
        <v>0</v>
      </c>
      <c r="I322" s="32">
        <f t="shared" si="234"/>
        <v>0</v>
      </c>
      <c r="J322" s="32">
        <f t="shared" si="234"/>
        <v>0</v>
      </c>
      <c r="K322" s="32">
        <f t="shared" si="234"/>
        <v>0</v>
      </c>
      <c r="L322" s="33">
        <f t="shared" si="234"/>
        <v>0</v>
      </c>
    </row>
    <row r="323" spans="1:12" ht="15.75">
      <c r="A323" s="19"/>
      <c r="B323" s="28" t="s">
        <v>598</v>
      </c>
      <c r="C323" s="28"/>
      <c r="D323" s="119" t="s">
        <v>599</v>
      </c>
      <c r="E323" s="32">
        <f t="shared" si="228"/>
        <v>0</v>
      </c>
      <c r="F323" s="32"/>
      <c r="G323" s="32"/>
      <c r="H323" s="32"/>
      <c r="I323" s="95"/>
      <c r="J323" s="32"/>
      <c r="K323" s="118"/>
      <c r="L323" s="33"/>
    </row>
    <row r="324" spans="1:12" ht="15.75">
      <c r="A324" s="34"/>
      <c r="B324" s="1013" t="s">
        <v>456</v>
      </c>
      <c r="C324" s="1013"/>
      <c r="D324" s="119" t="s">
        <v>659</v>
      </c>
      <c r="E324" s="32">
        <f t="shared" si="228"/>
        <v>0</v>
      </c>
      <c r="F324" s="32"/>
      <c r="G324" s="32"/>
      <c r="H324" s="32"/>
      <c r="I324" s="95"/>
      <c r="J324" s="32"/>
      <c r="K324" s="118"/>
      <c r="L324" s="33"/>
    </row>
    <row r="325" spans="1:12" ht="15.75">
      <c r="A325" s="973" t="s">
        <v>842</v>
      </c>
      <c r="B325" s="964"/>
      <c r="C325" s="965"/>
      <c r="D325" s="119" t="s">
        <v>164</v>
      </c>
      <c r="E325" s="32">
        <f t="shared" si="228"/>
        <v>739660.04</v>
      </c>
      <c r="F325" s="32">
        <f>F326+F327+F328</f>
        <v>184915.01</v>
      </c>
      <c r="G325" s="32">
        <f aca="true" t="shared" si="235" ref="G325:L325">G326+G327+G328</f>
        <v>184915.01</v>
      </c>
      <c r="H325" s="32">
        <f t="shared" si="235"/>
        <v>184915.01</v>
      </c>
      <c r="I325" s="32">
        <f t="shared" si="235"/>
        <v>184915.01</v>
      </c>
      <c r="J325" s="32">
        <f t="shared" si="235"/>
        <v>778862.02</v>
      </c>
      <c r="K325" s="32">
        <f t="shared" si="235"/>
        <v>776643.04</v>
      </c>
      <c r="L325" s="33">
        <f t="shared" si="235"/>
        <v>772944.74</v>
      </c>
    </row>
    <row r="326" spans="1:12" ht="15.75">
      <c r="A326" s="78"/>
      <c r="B326" s="58" t="s">
        <v>175</v>
      </c>
      <c r="C326" s="59"/>
      <c r="D326" s="119" t="s">
        <v>176</v>
      </c>
      <c r="E326" s="75">
        <f t="shared" si="228"/>
        <v>0</v>
      </c>
      <c r="F326" s="75">
        <v>0</v>
      </c>
      <c r="G326" s="75"/>
      <c r="H326" s="75"/>
      <c r="I326" s="94"/>
      <c r="J326" s="75"/>
      <c r="K326" s="120"/>
      <c r="L326" s="76"/>
    </row>
    <row r="327" spans="1:12" ht="15.75">
      <c r="A327" s="78"/>
      <c r="B327" s="969" t="s">
        <v>542</v>
      </c>
      <c r="C327" s="969"/>
      <c r="D327" s="119" t="s">
        <v>665</v>
      </c>
      <c r="E327" s="75">
        <f t="shared" si="228"/>
        <v>739660.04</v>
      </c>
      <c r="F327" s="75">
        <v>184915.01</v>
      </c>
      <c r="G327" s="75">
        <v>184915.01</v>
      </c>
      <c r="H327" s="75">
        <v>184915.01</v>
      </c>
      <c r="I327" s="94">
        <v>184915.01</v>
      </c>
      <c r="J327" s="75">
        <v>778862.02</v>
      </c>
      <c r="K327" s="120">
        <v>776643.04</v>
      </c>
      <c r="L327" s="76">
        <v>772944.74</v>
      </c>
    </row>
    <row r="328" spans="1:12" ht="15.75">
      <c r="A328" s="78"/>
      <c r="B328" s="972" t="s">
        <v>840</v>
      </c>
      <c r="C328" s="962"/>
      <c r="D328" s="121" t="s">
        <v>841</v>
      </c>
      <c r="E328" s="75">
        <f t="shared" si="228"/>
        <v>0</v>
      </c>
      <c r="F328" s="75"/>
      <c r="G328" s="75"/>
      <c r="H328" s="75"/>
      <c r="I328" s="94"/>
      <c r="J328" s="75"/>
      <c r="K328" s="120"/>
      <c r="L328" s="76"/>
    </row>
    <row r="329" spans="1:12" ht="15.75">
      <c r="A329" s="998" t="s">
        <v>53</v>
      </c>
      <c r="B329" s="999"/>
      <c r="C329" s="999"/>
      <c r="D329" s="122" t="s">
        <v>291</v>
      </c>
      <c r="E329" s="123">
        <f t="shared" si="228"/>
        <v>0</v>
      </c>
      <c r="F329" s="123">
        <f>F330</f>
        <v>0</v>
      </c>
      <c r="G329" s="123">
        <f aca="true" t="shared" si="236" ref="G329:L330">G330</f>
        <v>0</v>
      </c>
      <c r="H329" s="123">
        <f t="shared" si="236"/>
        <v>0</v>
      </c>
      <c r="I329" s="123">
        <f t="shared" si="236"/>
        <v>0</v>
      </c>
      <c r="J329" s="123">
        <f t="shared" si="236"/>
        <v>0</v>
      </c>
      <c r="K329" s="123">
        <f t="shared" si="236"/>
        <v>0</v>
      </c>
      <c r="L329" s="124">
        <f t="shared" si="236"/>
        <v>0</v>
      </c>
    </row>
    <row r="330" spans="1:12" s="41" customFormat="1" ht="15.75">
      <c r="A330" s="1014" t="s">
        <v>396</v>
      </c>
      <c r="B330" s="1015"/>
      <c r="C330" s="1015"/>
      <c r="D330" s="125" t="s">
        <v>165</v>
      </c>
      <c r="E330" s="75">
        <f t="shared" si="228"/>
        <v>0</v>
      </c>
      <c r="F330" s="126">
        <f>F331</f>
        <v>0</v>
      </c>
      <c r="G330" s="126">
        <f t="shared" si="236"/>
        <v>0</v>
      </c>
      <c r="H330" s="126">
        <f t="shared" si="236"/>
        <v>0</v>
      </c>
      <c r="I330" s="126">
        <f t="shared" si="236"/>
        <v>0</v>
      </c>
      <c r="J330" s="126">
        <f t="shared" si="236"/>
        <v>0</v>
      </c>
      <c r="K330" s="126">
        <f t="shared" si="236"/>
        <v>0</v>
      </c>
      <c r="L330" s="127">
        <f t="shared" si="236"/>
        <v>0</v>
      </c>
    </row>
    <row r="331" spans="1:12" ht="18" customHeight="1">
      <c r="A331" s="78"/>
      <c r="B331" s="58" t="s">
        <v>519</v>
      </c>
      <c r="C331" s="59"/>
      <c r="D331" s="119" t="s">
        <v>19</v>
      </c>
      <c r="E331" s="75">
        <f t="shared" si="228"/>
        <v>0</v>
      </c>
      <c r="F331" s="75"/>
      <c r="G331" s="75"/>
      <c r="H331" s="75"/>
      <c r="I331" s="94"/>
      <c r="J331" s="75"/>
      <c r="K331" s="120"/>
      <c r="L331" s="76"/>
    </row>
    <row r="332" spans="1:12" ht="15.75">
      <c r="A332" s="78" t="s">
        <v>54</v>
      </c>
      <c r="B332" s="58"/>
      <c r="C332" s="128"/>
      <c r="D332" s="122" t="s">
        <v>627</v>
      </c>
      <c r="E332" s="123">
        <f t="shared" si="228"/>
        <v>191001</v>
      </c>
      <c r="F332" s="123">
        <f>F333</f>
        <v>124000</v>
      </c>
      <c r="G332" s="123">
        <f aca="true" t="shared" si="237" ref="G332:L332">G333</f>
        <v>20250</v>
      </c>
      <c r="H332" s="123">
        <f t="shared" si="237"/>
        <v>28000</v>
      </c>
      <c r="I332" s="123">
        <f t="shared" si="237"/>
        <v>18751</v>
      </c>
      <c r="J332" s="123">
        <f t="shared" si="237"/>
        <v>197495</v>
      </c>
      <c r="K332" s="123">
        <f t="shared" si="237"/>
        <v>202828</v>
      </c>
      <c r="L332" s="124">
        <f t="shared" si="237"/>
        <v>207897</v>
      </c>
    </row>
    <row r="333" spans="1:12" ht="15.75">
      <c r="A333" s="998" t="s">
        <v>168</v>
      </c>
      <c r="B333" s="999"/>
      <c r="C333" s="999"/>
      <c r="D333" s="60" t="s">
        <v>177</v>
      </c>
      <c r="E333" s="75">
        <f t="shared" si="228"/>
        <v>191001</v>
      </c>
      <c r="F333" s="75">
        <f>F334+F337+F341+F342</f>
        <v>124000</v>
      </c>
      <c r="G333" s="75">
        <f aca="true" t="shared" si="238" ref="G333:L333">G334+G337+G341+G342</f>
        <v>20250</v>
      </c>
      <c r="H333" s="75">
        <f t="shared" si="238"/>
        <v>28000</v>
      </c>
      <c r="I333" s="75">
        <f t="shared" si="238"/>
        <v>18751</v>
      </c>
      <c r="J333" s="75">
        <f t="shared" si="238"/>
        <v>197495</v>
      </c>
      <c r="K333" s="75">
        <f t="shared" si="238"/>
        <v>202828</v>
      </c>
      <c r="L333" s="76">
        <f t="shared" si="238"/>
        <v>207897</v>
      </c>
    </row>
    <row r="334" spans="1:12" ht="21" customHeight="1">
      <c r="A334" s="72"/>
      <c r="B334" s="58" t="s">
        <v>430</v>
      </c>
      <c r="C334" s="59"/>
      <c r="D334" s="60" t="s">
        <v>475</v>
      </c>
      <c r="E334" s="75">
        <f t="shared" si="228"/>
        <v>159000</v>
      </c>
      <c r="F334" s="75">
        <f>F335+F336</f>
        <v>109000</v>
      </c>
      <c r="G334" s="75">
        <f aca="true" t="shared" si="239" ref="G334:L334">G335+G336</f>
        <v>14500</v>
      </c>
      <c r="H334" s="75">
        <f t="shared" si="239"/>
        <v>22500</v>
      </c>
      <c r="I334" s="75">
        <f t="shared" si="239"/>
        <v>13000</v>
      </c>
      <c r="J334" s="75">
        <f t="shared" si="239"/>
        <v>164406</v>
      </c>
      <c r="K334" s="75">
        <f t="shared" si="239"/>
        <v>168845</v>
      </c>
      <c r="L334" s="76">
        <f t="shared" si="239"/>
        <v>173066</v>
      </c>
    </row>
    <row r="335" spans="1:12" ht="18" customHeight="1">
      <c r="A335" s="72"/>
      <c r="B335" s="58"/>
      <c r="C335" s="59" t="s">
        <v>4</v>
      </c>
      <c r="D335" s="60" t="s">
        <v>574</v>
      </c>
      <c r="E335" s="75">
        <f t="shared" si="228"/>
        <v>36000</v>
      </c>
      <c r="F335" s="75">
        <v>24000</v>
      </c>
      <c r="G335" s="75">
        <v>5500</v>
      </c>
      <c r="H335" s="75">
        <v>3500</v>
      </c>
      <c r="I335" s="94">
        <v>3000</v>
      </c>
      <c r="J335" s="75">
        <v>37224</v>
      </c>
      <c r="K335" s="75">
        <v>38229</v>
      </c>
      <c r="L335" s="76">
        <v>39185</v>
      </c>
    </row>
    <row r="336" spans="1:12" ht="18" customHeight="1">
      <c r="A336" s="72"/>
      <c r="B336" s="58"/>
      <c r="C336" s="59" t="s">
        <v>169</v>
      </c>
      <c r="D336" s="60" t="s">
        <v>573</v>
      </c>
      <c r="E336" s="75">
        <f t="shared" si="228"/>
        <v>123000</v>
      </c>
      <c r="F336" s="75">
        <v>85000</v>
      </c>
      <c r="G336" s="75">
        <v>9000</v>
      </c>
      <c r="H336" s="75">
        <v>19000</v>
      </c>
      <c r="I336" s="94">
        <v>10000</v>
      </c>
      <c r="J336" s="75">
        <v>127182</v>
      </c>
      <c r="K336" s="75">
        <v>130616</v>
      </c>
      <c r="L336" s="76">
        <v>133881</v>
      </c>
    </row>
    <row r="337" spans="1:12" ht="15.75">
      <c r="A337" s="72"/>
      <c r="B337" s="58" t="s">
        <v>170</v>
      </c>
      <c r="C337" s="129"/>
      <c r="D337" s="60" t="s">
        <v>476</v>
      </c>
      <c r="E337" s="75">
        <f t="shared" si="228"/>
        <v>16001</v>
      </c>
      <c r="F337" s="75">
        <f>F338+F339+F340</f>
        <v>9500</v>
      </c>
      <c r="G337" s="75">
        <f aca="true" t="shared" si="240" ref="G337:L337">G338+G339+G340</f>
        <v>1900</v>
      </c>
      <c r="H337" s="75">
        <f t="shared" si="240"/>
        <v>2150</v>
      </c>
      <c r="I337" s="75">
        <f t="shared" si="240"/>
        <v>2451</v>
      </c>
      <c r="J337" s="75">
        <f t="shared" si="240"/>
        <v>16545</v>
      </c>
      <c r="K337" s="75">
        <f t="shared" si="240"/>
        <v>16992</v>
      </c>
      <c r="L337" s="76">
        <f t="shared" si="240"/>
        <v>17416</v>
      </c>
    </row>
    <row r="338" spans="1:12" ht="18" customHeight="1">
      <c r="A338" s="72"/>
      <c r="B338" s="58"/>
      <c r="C338" s="59" t="s">
        <v>5</v>
      </c>
      <c r="D338" s="60" t="s">
        <v>572</v>
      </c>
      <c r="E338" s="75">
        <f t="shared" si="228"/>
        <v>4500</v>
      </c>
      <c r="F338" s="75">
        <v>2500</v>
      </c>
      <c r="G338" s="75">
        <v>700</v>
      </c>
      <c r="H338" s="75">
        <v>450</v>
      </c>
      <c r="I338" s="94">
        <v>850</v>
      </c>
      <c r="J338" s="75">
        <v>4653</v>
      </c>
      <c r="K338" s="75">
        <v>4779</v>
      </c>
      <c r="L338" s="76">
        <v>4898</v>
      </c>
    </row>
    <row r="339" spans="1:12" ht="15.75">
      <c r="A339" s="72"/>
      <c r="B339" s="58"/>
      <c r="C339" s="59" t="s">
        <v>214</v>
      </c>
      <c r="D339" s="60" t="s">
        <v>571</v>
      </c>
      <c r="E339" s="75">
        <f t="shared" si="228"/>
        <v>11500</v>
      </c>
      <c r="F339" s="75">
        <v>7000</v>
      </c>
      <c r="G339" s="75">
        <v>1200</v>
      </c>
      <c r="H339" s="75">
        <v>1700</v>
      </c>
      <c r="I339" s="94">
        <v>1600</v>
      </c>
      <c r="J339" s="75">
        <v>11891</v>
      </c>
      <c r="K339" s="75">
        <v>12212</v>
      </c>
      <c r="L339" s="76">
        <v>12517</v>
      </c>
    </row>
    <row r="340" spans="1:12" ht="15.75">
      <c r="A340" s="72"/>
      <c r="B340" s="58"/>
      <c r="C340" s="130" t="s">
        <v>704</v>
      </c>
      <c r="D340" s="60" t="s">
        <v>570</v>
      </c>
      <c r="E340" s="75">
        <f t="shared" si="228"/>
        <v>1</v>
      </c>
      <c r="F340" s="75">
        <v>0</v>
      </c>
      <c r="G340" s="75">
        <v>0</v>
      </c>
      <c r="H340" s="75">
        <v>0</v>
      </c>
      <c r="I340" s="94">
        <v>1</v>
      </c>
      <c r="J340" s="75">
        <v>1</v>
      </c>
      <c r="K340" s="75">
        <v>1</v>
      </c>
      <c r="L340" s="76">
        <v>1</v>
      </c>
    </row>
    <row r="341" spans="1:12" ht="15.75">
      <c r="A341" s="72"/>
      <c r="B341" s="58" t="s">
        <v>597</v>
      </c>
      <c r="C341" s="59"/>
      <c r="D341" s="60" t="s">
        <v>477</v>
      </c>
      <c r="E341" s="75">
        <f t="shared" si="228"/>
        <v>13500</v>
      </c>
      <c r="F341" s="75">
        <v>4000</v>
      </c>
      <c r="G341" s="75">
        <v>3500</v>
      </c>
      <c r="H341" s="75">
        <v>3000</v>
      </c>
      <c r="I341" s="94">
        <v>3000</v>
      </c>
      <c r="J341" s="75">
        <v>13959</v>
      </c>
      <c r="K341" s="120">
        <v>14336</v>
      </c>
      <c r="L341" s="76">
        <v>14694</v>
      </c>
    </row>
    <row r="342" spans="1:12" ht="15.75">
      <c r="A342" s="72"/>
      <c r="B342" s="58" t="s">
        <v>520</v>
      </c>
      <c r="C342" s="59"/>
      <c r="D342" s="60" t="s">
        <v>367</v>
      </c>
      <c r="E342" s="75">
        <f t="shared" si="228"/>
        <v>2500</v>
      </c>
      <c r="F342" s="75">
        <v>1500</v>
      </c>
      <c r="G342" s="75">
        <v>350</v>
      </c>
      <c r="H342" s="75">
        <v>350</v>
      </c>
      <c r="I342" s="94">
        <v>300</v>
      </c>
      <c r="J342" s="75">
        <v>2585</v>
      </c>
      <c r="K342" s="120">
        <v>2655</v>
      </c>
      <c r="L342" s="76">
        <v>2721</v>
      </c>
    </row>
    <row r="343" spans="1:12" ht="15.75">
      <c r="A343" s="998" t="s">
        <v>764</v>
      </c>
      <c r="B343" s="999"/>
      <c r="C343" s="999"/>
      <c r="D343" s="122" t="s">
        <v>629</v>
      </c>
      <c r="E343" s="123">
        <f t="shared" si="228"/>
        <v>187532</v>
      </c>
      <c r="F343" s="123">
        <f>F344+F350+F352+F355</f>
        <v>55483</v>
      </c>
      <c r="G343" s="123">
        <f aca="true" t="shared" si="241" ref="G343:L343">G344+G350+G352+G355</f>
        <v>42771</v>
      </c>
      <c r="H343" s="123">
        <f t="shared" si="241"/>
        <v>40150</v>
      </c>
      <c r="I343" s="123">
        <f t="shared" si="241"/>
        <v>49128</v>
      </c>
      <c r="J343" s="123">
        <f t="shared" si="241"/>
        <v>258639</v>
      </c>
      <c r="K343" s="123">
        <f t="shared" si="241"/>
        <v>250210</v>
      </c>
      <c r="L343" s="124">
        <f t="shared" si="241"/>
        <v>240930</v>
      </c>
    </row>
    <row r="344" spans="1:12" ht="15.75">
      <c r="A344" s="1001" t="s">
        <v>742</v>
      </c>
      <c r="B344" s="1002"/>
      <c r="C344" s="1002"/>
      <c r="D344" s="60" t="s">
        <v>312</v>
      </c>
      <c r="E344" s="75">
        <f t="shared" si="228"/>
        <v>139674</v>
      </c>
      <c r="F344" s="75">
        <f>F345+F346+F347+F348+F349</f>
        <v>31894</v>
      </c>
      <c r="G344" s="75">
        <f aca="true" t="shared" si="242" ref="G344:L344">G345+G346+G347+G348+G349</f>
        <v>33480</v>
      </c>
      <c r="H344" s="75">
        <f t="shared" si="242"/>
        <v>33564</v>
      </c>
      <c r="I344" s="75">
        <f t="shared" si="242"/>
        <v>40736</v>
      </c>
      <c r="J344" s="75">
        <f t="shared" si="242"/>
        <v>209154</v>
      </c>
      <c r="K344" s="75">
        <f t="shared" si="242"/>
        <v>199389</v>
      </c>
      <c r="L344" s="76">
        <f t="shared" si="242"/>
        <v>188838</v>
      </c>
    </row>
    <row r="345" spans="1:12" ht="15.75">
      <c r="A345" s="72"/>
      <c r="B345" s="1061" t="s">
        <v>68</v>
      </c>
      <c r="C345" s="1061"/>
      <c r="D345" s="60" t="s">
        <v>313</v>
      </c>
      <c r="E345" s="75">
        <f t="shared" si="228"/>
        <v>0</v>
      </c>
      <c r="F345" s="75"/>
      <c r="G345" s="75"/>
      <c r="H345" s="75"/>
      <c r="I345" s="94"/>
      <c r="J345" s="75"/>
      <c r="K345" s="120"/>
      <c r="L345" s="76"/>
    </row>
    <row r="346" spans="1:12" ht="39.75" customHeight="1">
      <c r="A346" s="72"/>
      <c r="B346" s="1061" t="s">
        <v>654</v>
      </c>
      <c r="C346" s="1061"/>
      <c r="D346" s="60" t="s">
        <v>314</v>
      </c>
      <c r="E346" s="75">
        <f t="shared" si="228"/>
        <v>113367</v>
      </c>
      <c r="F346" s="75">
        <v>24158</v>
      </c>
      <c r="G346" s="75">
        <v>25743</v>
      </c>
      <c r="H346" s="75">
        <v>28406</v>
      </c>
      <c r="I346" s="94">
        <v>35060</v>
      </c>
      <c r="J346" s="75">
        <v>181453</v>
      </c>
      <c r="K346" s="120">
        <v>170303</v>
      </c>
      <c r="L346" s="76">
        <v>158443</v>
      </c>
    </row>
    <row r="347" spans="1:12" ht="18.75" customHeight="1">
      <c r="A347" s="131"/>
      <c r="B347" s="132" t="s">
        <v>740</v>
      </c>
      <c r="C347" s="132"/>
      <c r="D347" s="133" t="s">
        <v>741</v>
      </c>
      <c r="E347" s="75">
        <f t="shared" si="228"/>
        <v>0</v>
      </c>
      <c r="F347" s="134"/>
      <c r="G347" s="134"/>
      <c r="H347" s="134"/>
      <c r="I347" s="134"/>
      <c r="J347" s="135"/>
      <c r="K347" s="135"/>
      <c r="L347" s="136"/>
    </row>
    <row r="348" spans="1:12" ht="22.5" customHeight="1">
      <c r="A348" s="72"/>
      <c r="B348" s="59" t="s">
        <v>18</v>
      </c>
      <c r="C348" s="59"/>
      <c r="D348" s="60" t="s">
        <v>666</v>
      </c>
      <c r="E348" s="75">
        <f t="shared" si="228"/>
        <v>0</v>
      </c>
      <c r="F348" s="75">
        <v>0</v>
      </c>
      <c r="G348" s="75">
        <v>0</v>
      </c>
      <c r="H348" s="75">
        <v>0</v>
      </c>
      <c r="I348" s="94">
        <v>0</v>
      </c>
      <c r="J348" s="75">
        <v>0</v>
      </c>
      <c r="K348" s="120">
        <v>0</v>
      </c>
      <c r="L348" s="76">
        <v>0</v>
      </c>
    </row>
    <row r="349" spans="1:12" ht="15.75">
      <c r="A349" s="72"/>
      <c r="B349" s="1062" t="s">
        <v>1548</v>
      </c>
      <c r="C349" s="1063"/>
      <c r="D349" s="137" t="s">
        <v>871</v>
      </c>
      <c r="E349" s="75">
        <f t="shared" si="228"/>
        <v>26307</v>
      </c>
      <c r="F349" s="75">
        <v>7736</v>
      </c>
      <c r="G349" s="75">
        <v>7737</v>
      </c>
      <c r="H349" s="75">
        <v>5158</v>
      </c>
      <c r="I349" s="94">
        <v>5676</v>
      </c>
      <c r="J349" s="75">
        <v>27701</v>
      </c>
      <c r="K349" s="120">
        <v>29086</v>
      </c>
      <c r="L349" s="76">
        <v>30395</v>
      </c>
    </row>
    <row r="350" spans="1:12" ht="21.75" customHeight="1">
      <c r="A350" s="78" t="s">
        <v>761</v>
      </c>
      <c r="B350" s="59"/>
      <c r="C350" s="138"/>
      <c r="D350" s="119" t="s">
        <v>762</v>
      </c>
      <c r="E350" s="75">
        <f t="shared" si="228"/>
        <v>8</v>
      </c>
      <c r="F350" s="75">
        <f>F351</f>
        <v>4</v>
      </c>
      <c r="G350" s="75">
        <f aca="true" t="shared" si="243" ref="G350:L350">G351</f>
        <v>1</v>
      </c>
      <c r="H350" s="75">
        <f t="shared" si="243"/>
        <v>1</v>
      </c>
      <c r="I350" s="75">
        <f t="shared" si="243"/>
        <v>2</v>
      </c>
      <c r="J350" s="75">
        <f t="shared" si="243"/>
        <v>8</v>
      </c>
      <c r="K350" s="75">
        <f t="shared" si="243"/>
        <v>8</v>
      </c>
      <c r="L350" s="76">
        <f t="shared" si="243"/>
        <v>9</v>
      </c>
    </row>
    <row r="351" spans="1:12" ht="20.25" customHeight="1">
      <c r="A351" s="139"/>
      <c r="B351" s="58" t="s">
        <v>765</v>
      </c>
      <c r="C351" s="59"/>
      <c r="D351" s="140" t="s">
        <v>763</v>
      </c>
      <c r="E351" s="75">
        <f t="shared" si="228"/>
        <v>8</v>
      </c>
      <c r="F351" s="75">
        <v>4</v>
      </c>
      <c r="G351" s="75">
        <v>1</v>
      </c>
      <c r="H351" s="75">
        <v>1</v>
      </c>
      <c r="I351" s="94">
        <v>2</v>
      </c>
      <c r="J351" s="75">
        <v>8</v>
      </c>
      <c r="K351" s="120">
        <v>8</v>
      </c>
      <c r="L351" s="76">
        <v>9</v>
      </c>
    </row>
    <row r="352" spans="1:12" ht="21" customHeight="1">
      <c r="A352" s="72" t="s">
        <v>655</v>
      </c>
      <c r="B352" s="59"/>
      <c r="C352" s="128"/>
      <c r="D352" s="119" t="s">
        <v>166</v>
      </c>
      <c r="E352" s="75">
        <f t="shared" si="228"/>
        <v>350</v>
      </c>
      <c r="F352" s="75">
        <f>F353+F354</f>
        <v>85</v>
      </c>
      <c r="G352" s="75">
        <f aca="true" t="shared" si="244" ref="G352:L352">G353+G354</f>
        <v>90</v>
      </c>
      <c r="H352" s="75">
        <f t="shared" si="244"/>
        <v>85</v>
      </c>
      <c r="I352" s="75">
        <f t="shared" si="244"/>
        <v>90</v>
      </c>
      <c r="J352" s="75">
        <f t="shared" si="244"/>
        <v>362</v>
      </c>
      <c r="K352" s="75">
        <f t="shared" si="244"/>
        <v>372</v>
      </c>
      <c r="L352" s="76">
        <f t="shared" si="244"/>
        <v>381</v>
      </c>
    </row>
    <row r="353" spans="1:12" ht="15.75">
      <c r="A353" s="72"/>
      <c r="B353" s="58" t="s">
        <v>487</v>
      </c>
      <c r="C353" s="59"/>
      <c r="D353" s="119" t="s">
        <v>489</v>
      </c>
      <c r="E353" s="75">
        <f t="shared" si="228"/>
        <v>350</v>
      </c>
      <c r="F353" s="75">
        <v>85</v>
      </c>
      <c r="G353" s="75">
        <v>90</v>
      </c>
      <c r="H353" s="126">
        <v>85</v>
      </c>
      <c r="I353" s="94">
        <v>90</v>
      </c>
      <c r="J353" s="126">
        <v>362</v>
      </c>
      <c r="K353" s="120">
        <v>372</v>
      </c>
      <c r="L353" s="127">
        <v>381</v>
      </c>
    </row>
    <row r="354" spans="1:12" ht="15.75">
      <c r="A354" s="72"/>
      <c r="B354" s="141" t="s">
        <v>488</v>
      </c>
      <c r="C354" s="59"/>
      <c r="D354" s="119" t="s">
        <v>490</v>
      </c>
      <c r="E354" s="75">
        <f t="shared" si="228"/>
        <v>0</v>
      </c>
      <c r="F354" s="123"/>
      <c r="G354" s="123"/>
      <c r="H354" s="75"/>
      <c r="I354" s="142"/>
      <c r="J354" s="75"/>
      <c r="K354" s="120"/>
      <c r="L354" s="76"/>
    </row>
    <row r="355" spans="1:12" ht="39" customHeight="1">
      <c r="A355" s="1001" t="s">
        <v>1727</v>
      </c>
      <c r="B355" s="1002"/>
      <c r="C355" s="1002"/>
      <c r="D355" s="119" t="s">
        <v>491</v>
      </c>
      <c r="E355" s="75">
        <f t="shared" si="228"/>
        <v>47500</v>
      </c>
      <c r="F355" s="75">
        <f>F356+F359+F360</f>
        <v>23500</v>
      </c>
      <c r="G355" s="75">
        <f aca="true" t="shared" si="245" ref="G355:L355">G356+G359+G360</f>
        <v>9200</v>
      </c>
      <c r="H355" s="75">
        <f t="shared" si="245"/>
        <v>6500</v>
      </c>
      <c r="I355" s="75">
        <f t="shared" si="245"/>
        <v>8300</v>
      </c>
      <c r="J355" s="75">
        <f t="shared" si="245"/>
        <v>49115</v>
      </c>
      <c r="K355" s="75">
        <f t="shared" si="245"/>
        <v>50441</v>
      </c>
      <c r="L355" s="76">
        <f t="shared" si="245"/>
        <v>51702</v>
      </c>
    </row>
    <row r="356" spans="1:12" ht="18" customHeight="1">
      <c r="A356" s="72"/>
      <c r="B356" s="58" t="s">
        <v>657</v>
      </c>
      <c r="C356" s="129"/>
      <c r="D356" s="119" t="s">
        <v>492</v>
      </c>
      <c r="E356" s="75">
        <f t="shared" si="228"/>
        <v>37500</v>
      </c>
      <c r="F356" s="75">
        <f>F357+F358</f>
        <v>21000</v>
      </c>
      <c r="G356" s="75">
        <f aca="true" t="shared" si="246" ref="G356:L356">G357+G358</f>
        <v>6700</v>
      </c>
      <c r="H356" s="75">
        <f t="shared" si="246"/>
        <v>4000</v>
      </c>
      <c r="I356" s="75">
        <f t="shared" si="246"/>
        <v>5800</v>
      </c>
      <c r="J356" s="75">
        <f t="shared" si="246"/>
        <v>38775</v>
      </c>
      <c r="K356" s="75">
        <f t="shared" si="246"/>
        <v>39822</v>
      </c>
      <c r="L356" s="76">
        <f t="shared" si="246"/>
        <v>40817</v>
      </c>
    </row>
    <row r="357" spans="1:12" ht="21.75" customHeight="1">
      <c r="A357" s="72"/>
      <c r="B357" s="143"/>
      <c r="C357" s="59" t="s">
        <v>338</v>
      </c>
      <c r="D357" s="119" t="s">
        <v>388</v>
      </c>
      <c r="E357" s="75">
        <f t="shared" si="228"/>
        <v>22500</v>
      </c>
      <c r="F357" s="75">
        <v>13500</v>
      </c>
      <c r="G357" s="75">
        <v>3500</v>
      </c>
      <c r="H357" s="75">
        <v>2500</v>
      </c>
      <c r="I357" s="94">
        <v>3000</v>
      </c>
      <c r="J357" s="75">
        <v>23265</v>
      </c>
      <c r="K357" s="75">
        <v>23893</v>
      </c>
      <c r="L357" s="76">
        <v>24490</v>
      </c>
    </row>
    <row r="358" spans="1:12" ht="21.75" customHeight="1">
      <c r="A358" s="72"/>
      <c r="B358" s="143"/>
      <c r="C358" s="59" t="s">
        <v>339</v>
      </c>
      <c r="D358" s="119" t="s">
        <v>389</v>
      </c>
      <c r="E358" s="75">
        <f t="shared" si="228"/>
        <v>15000</v>
      </c>
      <c r="F358" s="75">
        <v>7500</v>
      </c>
      <c r="G358" s="75">
        <v>3200</v>
      </c>
      <c r="H358" s="75">
        <v>1500</v>
      </c>
      <c r="I358" s="94">
        <v>2800</v>
      </c>
      <c r="J358" s="75">
        <v>15510</v>
      </c>
      <c r="K358" s="75">
        <v>15929</v>
      </c>
      <c r="L358" s="76">
        <v>16327</v>
      </c>
    </row>
    <row r="359" spans="1:12" ht="15.75">
      <c r="A359" s="72"/>
      <c r="B359" s="58" t="s">
        <v>210</v>
      </c>
      <c r="C359" s="59"/>
      <c r="D359" s="119" t="s">
        <v>493</v>
      </c>
      <c r="E359" s="75">
        <f t="shared" si="228"/>
        <v>10000</v>
      </c>
      <c r="F359" s="75">
        <v>2500</v>
      </c>
      <c r="G359" s="75">
        <v>2500</v>
      </c>
      <c r="H359" s="75">
        <v>2500</v>
      </c>
      <c r="I359" s="94">
        <v>2500</v>
      </c>
      <c r="J359" s="75">
        <v>10340</v>
      </c>
      <c r="K359" s="120">
        <v>10619</v>
      </c>
      <c r="L359" s="76">
        <v>10885</v>
      </c>
    </row>
    <row r="360" spans="1:12" ht="15.75">
      <c r="A360" s="72"/>
      <c r="B360" s="969" t="s">
        <v>101</v>
      </c>
      <c r="C360" s="969"/>
      <c r="D360" s="119" t="s">
        <v>55</v>
      </c>
      <c r="E360" s="75">
        <f t="shared" si="228"/>
        <v>0</v>
      </c>
      <c r="F360" s="123"/>
      <c r="G360" s="123"/>
      <c r="H360" s="75"/>
      <c r="I360" s="142"/>
      <c r="J360" s="75"/>
      <c r="K360" s="120"/>
      <c r="L360" s="76"/>
    </row>
    <row r="361" spans="1:12" ht="24.75" customHeight="1">
      <c r="A361" s="72" t="s">
        <v>274</v>
      </c>
      <c r="B361" s="141"/>
      <c r="C361" s="128"/>
      <c r="D361" s="122" t="s">
        <v>630</v>
      </c>
      <c r="E361" s="123">
        <f t="shared" si="228"/>
        <v>25000</v>
      </c>
      <c r="F361" s="123">
        <f>F362</f>
        <v>12000</v>
      </c>
      <c r="G361" s="123">
        <f aca="true" t="shared" si="247" ref="G361:L362">G362</f>
        <v>5000</v>
      </c>
      <c r="H361" s="123">
        <f t="shared" si="247"/>
        <v>4500</v>
      </c>
      <c r="I361" s="123">
        <f t="shared" si="247"/>
        <v>3500</v>
      </c>
      <c r="J361" s="123">
        <f t="shared" si="247"/>
        <v>25850</v>
      </c>
      <c r="K361" s="123">
        <f t="shared" si="247"/>
        <v>26548</v>
      </c>
      <c r="L361" s="124">
        <f t="shared" si="247"/>
        <v>27212</v>
      </c>
    </row>
    <row r="362" spans="1:12" ht="15.75">
      <c r="A362" s="72" t="s">
        <v>658</v>
      </c>
      <c r="B362" s="59"/>
      <c r="C362" s="128"/>
      <c r="D362" s="119" t="s">
        <v>233</v>
      </c>
      <c r="E362" s="75">
        <f t="shared" si="228"/>
        <v>25000</v>
      </c>
      <c r="F362" s="75">
        <f>F363</f>
        <v>12000</v>
      </c>
      <c r="G362" s="75">
        <f t="shared" si="247"/>
        <v>5000</v>
      </c>
      <c r="H362" s="75">
        <f t="shared" si="247"/>
        <v>4500</v>
      </c>
      <c r="I362" s="75">
        <f t="shared" si="247"/>
        <v>3500</v>
      </c>
      <c r="J362" s="75">
        <f t="shared" si="247"/>
        <v>25850</v>
      </c>
      <c r="K362" s="75">
        <f t="shared" si="247"/>
        <v>26548</v>
      </c>
      <c r="L362" s="76">
        <f t="shared" si="247"/>
        <v>27212</v>
      </c>
    </row>
    <row r="363" spans="1:12" ht="15.75">
      <c r="A363" s="72"/>
      <c r="B363" s="141" t="s">
        <v>232</v>
      </c>
      <c r="C363" s="59"/>
      <c r="D363" s="119" t="s">
        <v>234</v>
      </c>
      <c r="E363" s="75">
        <f t="shared" si="228"/>
        <v>25000</v>
      </c>
      <c r="F363" s="75">
        <v>12000</v>
      </c>
      <c r="G363" s="75">
        <v>5000</v>
      </c>
      <c r="H363" s="75">
        <v>4500</v>
      </c>
      <c r="I363" s="94">
        <v>3500</v>
      </c>
      <c r="J363" s="75">
        <v>25850</v>
      </c>
      <c r="K363" s="120">
        <v>26548</v>
      </c>
      <c r="L363" s="76">
        <v>27212</v>
      </c>
    </row>
    <row r="364" spans="1:12" ht="23.25" customHeight="1">
      <c r="A364" s="78" t="s">
        <v>275</v>
      </c>
      <c r="B364" s="144"/>
      <c r="C364" s="58"/>
      <c r="D364" s="145" t="s">
        <v>63</v>
      </c>
      <c r="E364" s="123">
        <f t="shared" si="228"/>
        <v>-133025.06</v>
      </c>
      <c r="F364" s="123">
        <f>F365+F376</f>
        <v>-32819.76</v>
      </c>
      <c r="G364" s="123">
        <f aca="true" t="shared" si="248" ref="G364:L364">G365+G376</f>
        <v>-33331.76</v>
      </c>
      <c r="H364" s="123">
        <f t="shared" si="248"/>
        <v>-33736.77</v>
      </c>
      <c r="I364" s="123">
        <f t="shared" si="248"/>
        <v>-33136.77</v>
      </c>
      <c r="J364" s="123">
        <f t="shared" si="248"/>
        <v>22584</v>
      </c>
      <c r="K364" s="123">
        <f t="shared" si="248"/>
        <v>23194</v>
      </c>
      <c r="L364" s="124">
        <f t="shared" si="248"/>
        <v>23774</v>
      </c>
    </row>
    <row r="365" spans="1:12" ht="24.75" customHeight="1">
      <c r="A365" s="78" t="s">
        <v>276</v>
      </c>
      <c r="B365" s="58"/>
      <c r="C365" s="128"/>
      <c r="D365" s="122" t="s">
        <v>64</v>
      </c>
      <c r="E365" s="123">
        <f t="shared" si="228"/>
        <v>2000</v>
      </c>
      <c r="F365" s="123">
        <f>F366+F374</f>
        <v>600</v>
      </c>
      <c r="G365" s="123">
        <f aca="true" t="shared" si="249" ref="G365:L365">G366+G374</f>
        <v>500</v>
      </c>
      <c r="H365" s="123">
        <f t="shared" si="249"/>
        <v>500</v>
      </c>
      <c r="I365" s="123">
        <f t="shared" si="249"/>
        <v>400</v>
      </c>
      <c r="J365" s="123">
        <f t="shared" si="249"/>
        <v>2068</v>
      </c>
      <c r="K365" s="123">
        <f t="shared" si="249"/>
        <v>2124</v>
      </c>
      <c r="L365" s="124">
        <f t="shared" si="249"/>
        <v>2177</v>
      </c>
    </row>
    <row r="366" spans="1:12" ht="24" customHeight="1">
      <c r="A366" s="78" t="s">
        <v>229</v>
      </c>
      <c r="B366" s="59"/>
      <c r="C366" s="128"/>
      <c r="D366" s="119" t="s">
        <v>508</v>
      </c>
      <c r="E366" s="75">
        <f t="shared" si="228"/>
        <v>2000</v>
      </c>
      <c r="F366" s="75">
        <f>F367+F368+F370+F374</f>
        <v>600</v>
      </c>
      <c r="G366" s="75">
        <f aca="true" t="shared" si="250" ref="G366:L366">G367+G368+G370+G374</f>
        <v>500</v>
      </c>
      <c r="H366" s="75">
        <f t="shared" si="250"/>
        <v>500</v>
      </c>
      <c r="I366" s="75">
        <f t="shared" si="250"/>
        <v>400</v>
      </c>
      <c r="J366" s="75">
        <f t="shared" si="250"/>
        <v>2068</v>
      </c>
      <c r="K366" s="75">
        <f t="shared" si="250"/>
        <v>2124</v>
      </c>
      <c r="L366" s="76">
        <f t="shared" si="250"/>
        <v>2177</v>
      </c>
    </row>
    <row r="367" spans="1:12" ht="18" customHeight="1">
      <c r="A367" s="72"/>
      <c r="B367" s="58" t="s">
        <v>684</v>
      </c>
      <c r="C367" s="129"/>
      <c r="D367" s="119" t="s">
        <v>524</v>
      </c>
      <c r="E367" s="75">
        <f t="shared" si="228"/>
        <v>0</v>
      </c>
      <c r="F367" s="75"/>
      <c r="G367" s="75"/>
      <c r="H367" s="126"/>
      <c r="I367" s="94"/>
      <c r="J367" s="126"/>
      <c r="K367" s="120"/>
      <c r="L367" s="127"/>
    </row>
    <row r="368" spans="1:12" ht="21" customHeight="1">
      <c r="A368" s="72"/>
      <c r="B368" s="58" t="s">
        <v>496</v>
      </c>
      <c r="C368" s="59"/>
      <c r="D368" s="119" t="s">
        <v>271</v>
      </c>
      <c r="E368" s="75">
        <f t="shared" si="228"/>
        <v>2000</v>
      </c>
      <c r="F368" s="75">
        <f>F369</f>
        <v>600</v>
      </c>
      <c r="G368" s="75">
        <f aca="true" t="shared" si="251" ref="G368:L368">G369</f>
        <v>500</v>
      </c>
      <c r="H368" s="75">
        <f t="shared" si="251"/>
        <v>500</v>
      </c>
      <c r="I368" s="75">
        <f t="shared" si="251"/>
        <v>400</v>
      </c>
      <c r="J368" s="75">
        <f t="shared" si="251"/>
        <v>2068</v>
      </c>
      <c r="K368" s="75">
        <f t="shared" si="251"/>
        <v>2124</v>
      </c>
      <c r="L368" s="76">
        <f t="shared" si="251"/>
        <v>2177</v>
      </c>
    </row>
    <row r="369" spans="1:12" ht="23.25" customHeight="1">
      <c r="A369" s="72"/>
      <c r="B369" s="58"/>
      <c r="C369" s="59" t="s">
        <v>494</v>
      </c>
      <c r="D369" s="119" t="s">
        <v>495</v>
      </c>
      <c r="E369" s="75">
        <f t="shared" si="228"/>
        <v>2000</v>
      </c>
      <c r="F369" s="75">
        <v>600</v>
      </c>
      <c r="G369" s="75">
        <v>500</v>
      </c>
      <c r="H369" s="75">
        <v>500</v>
      </c>
      <c r="I369" s="94">
        <v>400</v>
      </c>
      <c r="J369" s="75">
        <v>2068</v>
      </c>
      <c r="K369" s="120">
        <v>2124</v>
      </c>
      <c r="L369" s="76">
        <v>2177</v>
      </c>
    </row>
    <row r="370" spans="1:12" ht="15.75">
      <c r="A370" s="78"/>
      <c r="B370" s="58" t="s">
        <v>525</v>
      </c>
      <c r="C370" s="59"/>
      <c r="D370" s="119" t="s">
        <v>272</v>
      </c>
      <c r="E370" s="75">
        <f t="shared" si="228"/>
        <v>0</v>
      </c>
      <c r="F370" s="75">
        <f>F371+F372</f>
        <v>0</v>
      </c>
      <c r="G370" s="75">
        <f aca="true" t="shared" si="252" ref="G370:L370">G371+G372</f>
        <v>0</v>
      </c>
      <c r="H370" s="75">
        <f t="shared" si="252"/>
        <v>0</v>
      </c>
      <c r="I370" s="75">
        <f t="shared" si="252"/>
        <v>0</v>
      </c>
      <c r="J370" s="75">
        <f t="shared" si="252"/>
        <v>0</v>
      </c>
      <c r="K370" s="75">
        <f t="shared" si="252"/>
        <v>0</v>
      </c>
      <c r="L370" s="76">
        <f t="shared" si="252"/>
        <v>0</v>
      </c>
    </row>
    <row r="371" spans="1:12" ht="15.75">
      <c r="A371" s="78"/>
      <c r="B371" s="58"/>
      <c r="C371" s="59" t="s">
        <v>308</v>
      </c>
      <c r="D371" s="119" t="s">
        <v>190</v>
      </c>
      <c r="E371" s="75">
        <f t="shared" si="228"/>
        <v>0</v>
      </c>
      <c r="F371" s="75"/>
      <c r="G371" s="75"/>
      <c r="H371" s="75"/>
      <c r="I371" s="94"/>
      <c r="J371" s="75"/>
      <c r="K371" s="75"/>
      <c r="L371" s="76"/>
    </row>
    <row r="372" spans="1:12" ht="15.75">
      <c r="A372" s="78"/>
      <c r="B372" s="58"/>
      <c r="C372" s="130" t="s">
        <v>51</v>
      </c>
      <c r="D372" s="119" t="s">
        <v>282</v>
      </c>
      <c r="E372" s="75">
        <f t="shared" si="228"/>
        <v>0</v>
      </c>
      <c r="F372" s="75"/>
      <c r="G372" s="75"/>
      <c r="H372" s="75"/>
      <c r="I372" s="94"/>
      <c r="J372" s="75"/>
      <c r="K372" s="75"/>
      <c r="L372" s="76"/>
    </row>
    <row r="373" spans="1:12" ht="18" customHeight="1">
      <c r="A373" s="78"/>
      <c r="B373" s="58" t="s">
        <v>270</v>
      </c>
      <c r="C373" s="59"/>
      <c r="D373" s="119" t="s">
        <v>273</v>
      </c>
      <c r="E373" s="75">
        <f t="shared" si="228"/>
        <v>0</v>
      </c>
      <c r="F373" s="75"/>
      <c r="G373" s="75"/>
      <c r="H373" s="75"/>
      <c r="I373" s="94"/>
      <c r="J373" s="75"/>
      <c r="K373" s="120"/>
      <c r="L373" s="76"/>
    </row>
    <row r="374" spans="1:12" ht="23.25" customHeight="1">
      <c r="A374" s="78" t="s">
        <v>277</v>
      </c>
      <c r="B374" s="59"/>
      <c r="C374" s="58"/>
      <c r="D374" s="119" t="s">
        <v>40</v>
      </c>
      <c r="E374" s="75">
        <f t="shared" si="228"/>
        <v>0</v>
      </c>
      <c r="F374" s="75">
        <f>F375</f>
        <v>0</v>
      </c>
      <c r="G374" s="75">
        <f aca="true" t="shared" si="253" ref="G374:L374">G375</f>
        <v>0</v>
      </c>
      <c r="H374" s="75">
        <f t="shared" si="253"/>
        <v>0</v>
      </c>
      <c r="I374" s="75">
        <f t="shared" si="253"/>
        <v>0</v>
      </c>
      <c r="J374" s="75">
        <f t="shared" si="253"/>
        <v>0</v>
      </c>
      <c r="K374" s="75">
        <f t="shared" si="253"/>
        <v>0</v>
      </c>
      <c r="L374" s="76">
        <f t="shared" si="253"/>
        <v>0</v>
      </c>
    </row>
    <row r="375" spans="1:12" ht="15.75">
      <c r="A375" s="78"/>
      <c r="B375" s="58" t="s">
        <v>373</v>
      </c>
      <c r="C375" s="59"/>
      <c r="D375" s="119" t="s">
        <v>41</v>
      </c>
      <c r="E375" s="75">
        <f t="shared" si="228"/>
        <v>0</v>
      </c>
      <c r="F375" s="75"/>
      <c r="G375" s="75"/>
      <c r="H375" s="75"/>
      <c r="I375" s="94"/>
      <c r="J375" s="75"/>
      <c r="K375" s="120"/>
      <c r="L375" s="76"/>
    </row>
    <row r="376" spans="1:12" ht="36.75" customHeight="1">
      <c r="A376" s="998" t="s">
        <v>875</v>
      </c>
      <c r="B376" s="999"/>
      <c r="C376" s="999"/>
      <c r="D376" s="145" t="s">
        <v>65</v>
      </c>
      <c r="E376" s="123">
        <f t="shared" si="228"/>
        <v>-135025.06</v>
      </c>
      <c r="F376" s="123">
        <f>F377+F388+F391+F398+F406</f>
        <v>-33419.76</v>
      </c>
      <c r="G376" s="123">
        <f aca="true" t="shared" si="254" ref="G376:L376">G377+G388+G391+G398+G406</f>
        <v>-33831.76</v>
      </c>
      <c r="H376" s="123">
        <f t="shared" si="254"/>
        <v>-34236.77</v>
      </c>
      <c r="I376" s="123">
        <f t="shared" si="254"/>
        <v>-33536.77</v>
      </c>
      <c r="J376" s="123">
        <f t="shared" si="254"/>
        <v>20516</v>
      </c>
      <c r="K376" s="123">
        <f t="shared" si="254"/>
        <v>21070</v>
      </c>
      <c r="L376" s="124">
        <f t="shared" si="254"/>
        <v>21597</v>
      </c>
    </row>
    <row r="377" spans="1:12" ht="45.75" customHeight="1">
      <c r="A377" s="1001" t="s">
        <v>832</v>
      </c>
      <c r="B377" s="1002"/>
      <c r="C377" s="1002"/>
      <c r="D377" s="60" t="s">
        <v>335</v>
      </c>
      <c r="E377" s="75">
        <f t="shared" si="228"/>
        <v>2021</v>
      </c>
      <c r="F377" s="75">
        <f>F378+F379+F380+F381+F382+F383+F384+F385+F386+F387</f>
        <v>506</v>
      </c>
      <c r="G377" s="75">
        <f aca="true" t="shared" si="255" ref="G377:L377">G378+G379+G380+G381+G382+G383+G384+G385+G386+G387</f>
        <v>505</v>
      </c>
      <c r="H377" s="75">
        <f t="shared" si="255"/>
        <v>505</v>
      </c>
      <c r="I377" s="75">
        <f t="shared" si="255"/>
        <v>505</v>
      </c>
      <c r="J377" s="75">
        <f t="shared" si="255"/>
        <v>2090</v>
      </c>
      <c r="K377" s="75">
        <f t="shared" si="255"/>
        <v>2146</v>
      </c>
      <c r="L377" s="76">
        <f t="shared" si="255"/>
        <v>2199</v>
      </c>
    </row>
    <row r="378" spans="1:12" ht="18" customHeight="1">
      <c r="A378" s="72"/>
      <c r="B378" s="58" t="s">
        <v>352</v>
      </c>
      <c r="C378" s="59"/>
      <c r="D378" s="60" t="s">
        <v>34</v>
      </c>
      <c r="E378" s="75">
        <f t="shared" si="228"/>
        <v>20</v>
      </c>
      <c r="F378" s="75">
        <v>5</v>
      </c>
      <c r="G378" s="75">
        <v>5</v>
      </c>
      <c r="H378" s="75">
        <v>5</v>
      </c>
      <c r="I378" s="94">
        <v>5</v>
      </c>
      <c r="J378" s="75">
        <v>21</v>
      </c>
      <c r="K378" s="120">
        <v>21</v>
      </c>
      <c r="L378" s="76">
        <v>22</v>
      </c>
    </row>
    <row r="379" spans="1:12" ht="18" customHeight="1">
      <c r="A379" s="72"/>
      <c r="B379" s="58" t="s">
        <v>209</v>
      </c>
      <c r="C379" s="59"/>
      <c r="D379" s="60" t="s">
        <v>35</v>
      </c>
      <c r="E379" s="75">
        <f aca="true" t="shared" si="256" ref="E379:E443">F379+G379+H379+I379</f>
        <v>1000</v>
      </c>
      <c r="F379" s="75">
        <v>250</v>
      </c>
      <c r="G379" s="75">
        <v>250</v>
      </c>
      <c r="H379" s="75">
        <v>250</v>
      </c>
      <c r="I379" s="94">
        <v>250</v>
      </c>
      <c r="J379" s="75">
        <v>1034</v>
      </c>
      <c r="K379" s="120">
        <v>1062</v>
      </c>
      <c r="L379" s="76">
        <v>1088</v>
      </c>
    </row>
    <row r="380" spans="1:12" ht="18" customHeight="1">
      <c r="A380" s="72"/>
      <c r="B380" s="58" t="s">
        <v>267</v>
      </c>
      <c r="C380" s="59"/>
      <c r="D380" s="60" t="s">
        <v>36</v>
      </c>
      <c r="E380" s="75">
        <f t="shared" si="256"/>
        <v>0</v>
      </c>
      <c r="F380" s="75"/>
      <c r="G380" s="75"/>
      <c r="H380" s="75"/>
      <c r="I380" s="94"/>
      <c r="J380" s="75"/>
      <c r="K380" s="120"/>
      <c r="L380" s="76"/>
    </row>
    <row r="381" spans="1:12" ht="18" customHeight="1">
      <c r="A381" s="72"/>
      <c r="B381" s="58" t="s">
        <v>804</v>
      </c>
      <c r="C381" s="59"/>
      <c r="D381" s="60" t="s">
        <v>803</v>
      </c>
      <c r="E381" s="75">
        <f t="shared" si="256"/>
        <v>1000</v>
      </c>
      <c r="F381" s="75">
        <v>250</v>
      </c>
      <c r="G381" s="75">
        <v>250</v>
      </c>
      <c r="H381" s="75">
        <v>250</v>
      </c>
      <c r="I381" s="94">
        <v>250</v>
      </c>
      <c r="J381" s="75">
        <v>1034</v>
      </c>
      <c r="K381" s="120">
        <v>1062</v>
      </c>
      <c r="L381" s="76">
        <v>1088</v>
      </c>
    </row>
    <row r="382" spans="1:12" ht="18" customHeight="1">
      <c r="A382" s="146"/>
      <c r="B382" s="58" t="s">
        <v>268</v>
      </c>
      <c r="C382" s="59"/>
      <c r="D382" s="60" t="s">
        <v>481</v>
      </c>
      <c r="E382" s="75">
        <f t="shared" si="256"/>
        <v>0</v>
      </c>
      <c r="F382" s="75"/>
      <c r="G382" s="75"/>
      <c r="H382" s="126"/>
      <c r="I382" s="94"/>
      <c r="J382" s="126"/>
      <c r="K382" s="120"/>
      <c r="L382" s="127"/>
    </row>
    <row r="383" spans="1:12" ht="18" customHeight="1">
      <c r="A383" s="146"/>
      <c r="B383" s="58" t="s">
        <v>831</v>
      </c>
      <c r="C383" s="59"/>
      <c r="D383" s="60" t="s">
        <v>830</v>
      </c>
      <c r="E383" s="75">
        <f t="shared" si="256"/>
        <v>0</v>
      </c>
      <c r="F383" s="75"/>
      <c r="G383" s="75"/>
      <c r="H383" s="75"/>
      <c r="I383" s="94"/>
      <c r="J383" s="75"/>
      <c r="K383" s="120"/>
      <c r="L383" s="76"/>
    </row>
    <row r="384" spans="1:12" ht="15.75">
      <c r="A384" s="147"/>
      <c r="B384" s="996" t="s">
        <v>509</v>
      </c>
      <c r="C384" s="996"/>
      <c r="D384" s="60" t="s">
        <v>667</v>
      </c>
      <c r="E384" s="75">
        <f t="shared" si="256"/>
        <v>0</v>
      </c>
      <c r="F384" s="75"/>
      <c r="G384" s="75"/>
      <c r="H384" s="75"/>
      <c r="I384" s="94"/>
      <c r="J384" s="75"/>
      <c r="K384" s="120"/>
      <c r="L384" s="76"/>
    </row>
    <row r="385" spans="1:12" ht="18" customHeight="1">
      <c r="A385" s="147"/>
      <c r="B385" s="58" t="s">
        <v>24</v>
      </c>
      <c r="C385" s="59"/>
      <c r="D385" s="60" t="s">
        <v>668</v>
      </c>
      <c r="E385" s="75">
        <f t="shared" si="256"/>
        <v>1</v>
      </c>
      <c r="F385" s="75">
        <v>1</v>
      </c>
      <c r="G385" s="75">
        <v>0</v>
      </c>
      <c r="H385" s="75">
        <v>0</v>
      </c>
      <c r="I385" s="94">
        <v>0</v>
      </c>
      <c r="J385" s="75">
        <v>1</v>
      </c>
      <c r="K385" s="120">
        <v>1</v>
      </c>
      <c r="L385" s="76">
        <v>1</v>
      </c>
    </row>
    <row r="386" spans="1:14" ht="18" customHeight="1">
      <c r="A386" s="147"/>
      <c r="B386" s="58" t="s">
        <v>787</v>
      </c>
      <c r="C386" s="59"/>
      <c r="D386" s="60" t="s">
        <v>788</v>
      </c>
      <c r="E386" s="75">
        <f t="shared" si="256"/>
        <v>0</v>
      </c>
      <c r="F386" s="75"/>
      <c r="G386" s="75"/>
      <c r="H386" s="75"/>
      <c r="I386" s="94"/>
      <c r="J386" s="75"/>
      <c r="K386" s="120"/>
      <c r="L386" s="76"/>
      <c r="M386" s="62"/>
      <c r="N386" s="63"/>
    </row>
    <row r="387" spans="1:12" ht="18" customHeight="1">
      <c r="A387" s="146"/>
      <c r="B387" s="58" t="s">
        <v>33</v>
      </c>
      <c r="C387" s="59"/>
      <c r="D387" s="60" t="s">
        <v>482</v>
      </c>
      <c r="E387" s="75">
        <f t="shared" si="256"/>
        <v>0</v>
      </c>
      <c r="F387" s="75"/>
      <c r="G387" s="75"/>
      <c r="H387" s="75"/>
      <c r="I387" s="94"/>
      <c r="J387" s="75"/>
      <c r="K387" s="120"/>
      <c r="L387" s="76"/>
    </row>
    <row r="388" spans="1:12" ht="15.75">
      <c r="A388" s="1004" t="s">
        <v>471</v>
      </c>
      <c r="B388" s="1005"/>
      <c r="C388" s="1005"/>
      <c r="D388" s="60" t="s">
        <v>119</v>
      </c>
      <c r="E388" s="75">
        <f>F388+G388+H388+I388</f>
        <v>70</v>
      </c>
      <c r="F388" s="75">
        <f>F389+F390</f>
        <v>20</v>
      </c>
      <c r="G388" s="75">
        <f aca="true" t="shared" si="257" ref="G388:L388">G389+G390</f>
        <v>20</v>
      </c>
      <c r="H388" s="75">
        <f t="shared" si="257"/>
        <v>15</v>
      </c>
      <c r="I388" s="75">
        <f t="shared" si="257"/>
        <v>15</v>
      </c>
      <c r="J388" s="75">
        <f t="shared" si="257"/>
        <v>72</v>
      </c>
      <c r="K388" s="75">
        <f t="shared" si="257"/>
        <v>74</v>
      </c>
      <c r="L388" s="76">
        <f t="shared" si="257"/>
        <v>77</v>
      </c>
    </row>
    <row r="389" spans="1:12" ht="18" customHeight="1">
      <c r="A389" s="72"/>
      <c r="B389" s="141" t="s">
        <v>484</v>
      </c>
      <c r="C389" s="59"/>
      <c r="D389" s="60" t="s">
        <v>85</v>
      </c>
      <c r="E389" s="75">
        <f t="shared" si="256"/>
        <v>30</v>
      </c>
      <c r="F389" s="75">
        <v>10</v>
      </c>
      <c r="G389" s="75">
        <v>10</v>
      </c>
      <c r="H389" s="75">
        <v>5</v>
      </c>
      <c r="I389" s="94">
        <v>5</v>
      </c>
      <c r="J389" s="75">
        <v>31</v>
      </c>
      <c r="K389" s="120">
        <v>32</v>
      </c>
      <c r="L389" s="76">
        <v>33</v>
      </c>
    </row>
    <row r="390" spans="1:12" ht="18" customHeight="1">
      <c r="A390" s="146"/>
      <c r="B390" s="58" t="s">
        <v>84</v>
      </c>
      <c r="C390" s="59"/>
      <c r="D390" s="60" t="s">
        <v>86</v>
      </c>
      <c r="E390" s="75">
        <f t="shared" si="256"/>
        <v>40</v>
      </c>
      <c r="F390" s="75">
        <v>10</v>
      </c>
      <c r="G390" s="75">
        <v>10</v>
      </c>
      <c r="H390" s="75">
        <v>10</v>
      </c>
      <c r="I390" s="94">
        <v>10</v>
      </c>
      <c r="J390" s="75">
        <v>41</v>
      </c>
      <c r="K390" s="120">
        <v>42</v>
      </c>
      <c r="L390" s="76">
        <v>44</v>
      </c>
    </row>
    <row r="391" spans="1:12" ht="19.5" customHeight="1">
      <c r="A391" s="72" t="s">
        <v>697</v>
      </c>
      <c r="B391" s="59"/>
      <c r="C391" s="58"/>
      <c r="D391" s="60" t="s">
        <v>87</v>
      </c>
      <c r="E391" s="75">
        <f t="shared" si="256"/>
        <v>15101</v>
      </c>
      <c r="F391" s="75">
        <f>F392+F394+F395+F397</f>
        <v>4026</v>
      </c>
      <c r="G391" s="75">
        <f aca="true" t="shared" si="258" ref="G391:L391">G392+G394+G395+G397</f>
        <v>3525</v>
      </c>
      <c r="H391" s="75">
        <f t="shared" si="258"/>
        <v>3525</v>
      </c>
      <c r="I391" s="75">
        <f t="shared" si="258"/>
        <v>4025</v>
      </c>
      <c r="J391" s="75">
        <f t="shared" si="258"/>
        <v>15614</v>
      </c>
      <c r="K391" s="75">
        <f t="shared" si="258"/>
        <v>16036</v>
      </c>
      <c r="L391" s="76">
        <f t="shared" si="258"/>
        <v>16437</v>
      </c>
    </row>
    <row r="392" spans="1:12" ht="15.75">
      <c r="A392" s="72"/>
      <c r="B392" s="996" t="s">
        <v>499</v>
      </c>
      <c r="C392" s="996"/>
      <c r="D392" s="60" t="s">
        <v>88</v>
      </c>
      <c r="E392" s="75">
        <f t="shared" si="256"/>
        <v>15000</v>
      </c>
      <c r="F392" s="75">
        <f>F393</f>
        <v>4000</v>
      </c>
      <c r="G392" s="75">
        <f aca="true" t="shared" si="259" ref="G392:L392">G393</f>
        <v>3500</v>
      </c>
      <c r="H392" s="75">
        <f t="shared" si="259"/>
        <v>3500</v>
      </c>
      <c r="I392" s="75">
        <f t="shared" si="259"/>
        <v>4000</v>
      </c>
      <c r="J392" s="75">
        <f t="shared" si="259"/>
        <v>15510</v>
      </c>
      <c r="K392" s="75">
        <f t="shared" si="259"/>
        <v>15929</v>
      </c>
      <c r="L392" s="76">
        <f t="shared" si="259"/>
        <v>16327</v>
      </c>
    </row>
    <row r="393" spans="1:12" ht="15.75">
      <c r="A393" s="72"/>
      <c r="B393" s="58"/>
      <c r="C393" s="130" t="s">
        <v>497</v>
      </c>
      <c r="D393" s="60" t="s">
        <v>498</v>
      </c>
      <c r="E393" s="75">
        <f t="shared" si="256"/>
        <v>15000</v>
      </c>
      <c r="F393" s="75">
        <v>4000</v>
      </c>
      <c r="G393" s="75">
        <v>3500</v>
      </c>
      <c r="H393" s="75">
        <v>3500</v>
      </c>
      <c r="I393" s="94">
        <v>4000</v>
      </c>
      <c r="J393" s="75">
        <v>15510</v>
      </c>
      <c r="K393" s="120">
        <v>15929</v>
      </c>
      <c r="L393" s="76">
        <v>16327</v>
      </c>
    </row>
    <row r="394" spans="1:12" ht="15.75">
      <c r="A394" s="72"/>
      <c r="B394" s="969" t="s">
        <v>380</v>
      </c>
      <c r="C394" s="969"/>
      <c r="D394" s="60" t="s">
        <v>23</v>
      </c>
      <c r="E394" s="75">
        <f t="shared" si="256"/>
        <v>1</v>
      </c>
      <c r="F394" s="75">
        <v>1</v>
      </c>
      <c r="G394" s="75">
        <v>0</v>
      </c>
      <c r="H394" s="75">
        <v>0</v>
      </c>
      <c r="I394" s="94">
        <v>0</v>
      </c>
      <c r="J394" s="75">
        <v>1</v>
      </c>
      <c r="K394" s="120">
        <v>1</v>
      </c>
      <c r="L394" s="76">
        <v>1</v>
      </c>
    </row>
    <row r="395" spans="1:12" ht="36" customHeight="1">
      <c r="A395" s="72"/>
      <c r="B395" s="969" t="s">
        <v>767</v>
      </c>
      <c r="C395" s="969"/>
      <c r="D395" s="60" t="s">
        <v>397</v>
      </c>
      <c r="E395" s="75">
        <f t="shared" si="256"/>
        <v>0</v>
      </c>
      <c r="F395" s="75">
        <f>F396</f>
        <v>0</v>
      </c>
      <c r="G395" s="75">
        <f aca="true" t="shared" si="260" ref="G395:L395">G396</f>
        <v>0</v>
      </c>
      <c r="H395" s="75">
        <f t="shared" si="260"/>
        <v>0</v>
      </c>
      <c r="I395" s="75">
        <f t="shared" si="260"/>
        <v>0</v>
      </c>
      <c r="J395" s="75">
        <f t="shared" si="260"/>
        <v>0</v>
      </c>
      <c r="K395" s="75">
        <f t="shared" si="260"/>
        <v>0</v>
      </c>
      <c r="L395" s="76">
        <f t="shared" si="260"/>
        <v>0</v>
      </c>
    </row>
    <row r="396" spans="1:12" ht="35.25" customHeight="1">
      <c r="A396" s="72"/>
      <c r="B396" s="58"/>
      <c r="C396" s="130" t="s">
        <v>266</v>
      </c>
      <c r="D396" s="60" t="s">
        <v>766</v>
      </c>
      <c r="E396" s="75">
        <f t="shared" si="256"/>
        <v>0</v>
      </c>
      <c r="F396" s="75"/>
      <c r="G396" s="75"/>
      <c r="H396" s="75"/>
      <c r="I396" s="94"/>
      <c r="J396" s="75"/>
      <c r="K396" s="120"/>
      <c r="L396" s="76"/>
    </row>
    <row r="397" spans="1:12" ht="15.75">
      <c r="A397" s="72"/>
      <c r="B397" s="58" t="s">
        <v>448</v>
      </c>
      <c r="C397" s="59"/>
      <c r="D397" s="60" t="s">
        <v>472</v>
      </c>
      <c r="E397" s="75">
        <f t="shared" si="256"/>
        <v>100</v>
      </c>
      <c r="F397" s="75">
        <v>25</v>
      </c>
      <c r="G397" s="75">
        <v>25</v>
      </c>
      <c r="H397" s="126">
        <v>25</v>
      </c>
      <c r="I397" s="94">
        <v>25</v>
      </c>
      <c r="J397" s="126">
        <v>103</v>
      </c>
      <c r="K397" s="120">
        <v>106</v>
      </c>
      <c r="L397" s="127">
        <v>109</v>
      </c>
    </row>
    <row r="398" spans="1:12" ht="24.75" customHeight="1">
      <c r="A398" s="1007" t="s">
        <v>819</v>
      </c>
      <c r="B398" s="1008"/>
      <c r="C398" s="1008"/>
      <c r="D398" s="60" t="s">
        <v>89</v>
      </c>
      <c r="E398" s="75">
        <f t="shared" si="256"/>
        <v>2650</v>
      </c>
      <c r="F398" s="75">
        <f>F399+F401+F402+F403+F404+F405</f>
        <v>745</v>
      </c>
      <c r="G398" s="75">
        <f aca="true" t="shared" si="261" ref="G398:L398">G399+G401+G402+G403+G404+G405</f>
        <v>835</v>
      </c>
      <c r="H398" s="75">
        <f t="shared" si="261"/>
        <v>435</v>
      </c>
      <c r="I398" s="75">
        <f t="shared" si="261"/>
        <v>635</v>
      </c>
      <c r="J398" s="75">
        <f t="shared" si="261"/>
        <v>2740</v>
      </c>
      <c r="K398" s="75">
        <f t="shared" si="261"/>
        <v>2814</v>
      </c>
      <c r="L398" s="76">
        <f t="shared" si="261"/>
        <v>2884</v>
      </c>
    </row>
    <row r="399" spans="1:12" ht="26.25" customHeight="1">
      <c r="A399" s="72"/>
      <c r="B399" s="59" t="s">
        <v>806</v>
      </c>
      <c r="C399" s="58"/>
      <c r="D399" s="60" t="s">
        <v>231</v>
      </c>
      <c r="E399" s="75">
        <f t="shared" si="256"/>
        <v>50</v>
      </c>
      <c r="F399" s="75">
        <f>F400</f>
        <v>20</v>
      </c>
      <c r="G399" s="75">
        <f aca="true" t="shared" si="262" ref="G399:L399">G400</f>
        <v>10</v>
      </c>
      <c r="H399" s="75">
        <f t="shared" si="262"/>
        <v>10</v>
      </c>
      <c r="I399" s="75">
        <f t="shared" si="262"/>
        <v>10</v>
      </c>
      <c r="J399" s="75">
        <f t="shared" si="262"/>
        <v>52</v>
      </c>
      <c r="K399" s="75">
        <f t="shared" si="262"/>
        <v>53</v>
      </c>
      <c r="L399" s="76">
        <f t="shared" si="262"/>
        <v>54</v>
      </c>
    </row>
    <row r="400" spans="1:12" ht="18" customHeight="1">
      <c r="A400" s="72"/>
      <c r="B400" s="59"/>
      <c r="C400" s="58" t="s">
        <v>230</v>
      </c>
      <c r="D400" s="60" t="s">
        <v>805</v>
      </c>
      <c r="E400" s="75">
        <f t="shared" si="256"/>
        <v>50</v>
      </c>
      <c r="F400" s="75">
        <v>20</v>
      </c>
      <c r="G400" s="75">
        <v>10</v>
      </c>
      <c r="H400" s="75">
        <v>10</v>
      </c>
      <c r="I400" s="94">
        <v>10</v>
      </c>
      <c r="J400" s="75">
        <v>52</v>
      </c>
      <c r="K400" s="120">
        <v>53</v>
      </c>
      <c r="L400" s="76">
        <v>54</v>
      </c>
    </row>
    <row r="401" spans="1:12" ht="21" customHeight="1">
      <c r="A401" s="72"/>
      <c r="B401" s="58" t="s">
        <v>449</v>
      </c>
      <c r="C401" s="59"/>
      <c r="D401" s="60" t="s">
        <v>20</v>
      </c>
      <c r="E401" s="75">
        <f t="shared" si="256"/>
        <v>0</v>
      </c>
      <c r="F401" s="75"/>
      <c r="G401" s="75"/>
      <c r="H401" s="75"/>
      <c r="I401" s="94"/>
      <c r="J401" s="75"/>
      <c r="K401" s="120"/>
      <c r="L401" s="76"/>
    </row>
    <row r="402" spans="1:12" ht="18" customHeight="1">
      <c r="A402" s="72"/>
      <c r="B402" s="1009" t="s">
        <v>695</v>
      </c>
      <c r="C402" s="1009"/>
      <c r="D402" s="148" t="s">
        <v>197</v>
      </c>
      <c r="E402" s="75">
        <f t="shared" si="256"/>
        <v>0</v>
      </c>
      <c r="F402" s="75"/>
      <c r="G402" s="75"/>
      <c r="H402" s="75"/>
      <c r="I402" s="94"/>
      <c r="J402" s="75"/>
      <c r="K402" s="120"/>
      <c r="L402" s="76"/>
    </row>
    <row r="403" spans="1:12" ht="15.75">
      <c r="A403" s="72"/>
      <c r="B403" s="1009" t="s">
        <v>625</v>
      </c>
      <c r="C403" s="1009"/>
      <c r="D403" s="140" t="s">
        <v>118</v>
      </c>
      <c r="E403" s="75">
        <f t="shared" si="256"/>
        <v>0</v>
      </c>
      <c r="F403" s="75"/>
      <c r="G403" s="75"/>
      <c r="H403" s="75"/>
      <c r="I403" s="94"/>
      <c r="J403" s="75"/>
      <c r="K403" s="120"/>
      <c r="L403" s="76"/>
    </row>
    <row r="404" spans="1:12" ht="15.75">
      <c r="A404" s="72"/>
      <c r="B404" s="1010" t="s">
        <v>49</v>
      </c>
      <c r="C404" s="1010"/>
      <c r="D404" s="140" t="s">
        <v>50</v>
      </c>
      <c r="E404" s="75">
        <f t="shared" si="256"/>
        <v>100</v>
      </c>
      <c r="F404" s="75">
        <v>25</v>
      </c>
      <c r="G404" s="75">
        <v>25</v>
      </c>
      <c r="H404" s="75">
        <v>25</v>
      </c>
      <c r="I404" s="94">
        <v>25</v>
      </c>
      <c r="J404" s="75">
        <v>103</v>
      </c>
      <c r="K404" s="120">
        <v>106</v>
      </c>
      <c r="L404" s="76">
        <v>109</v>
      </c>
    </row>
    <row r="405" spans="1:12" ht="15.75">
      <c r="A405" s="72"/>
      <c r="B405" s="58" t="s">
        <v>403</v>
      </c>
      <c r="C405" s="59"/>
      <c r="D405" s="60" t="s">
        <v>90</v>
      </c>
      <c r="E405" s="75">
        <f t="shared" si="256"/>
        <v>2500</v>
      </c>
      <c r="F405" s="75">
        <v>700</v>
      </c>
      <c r="G405" s="75">
        <v>800</v>
      </c>
      <c r="H405" s="75">
        <v>400</v>
      </c>
      <c r="I405" s="94">
        <v>600</v>
      </c>
      <c r="J405" s="75">
        <v>2585</v>
      </c>
      <c r="K405" s="120">
        <v>2655</v>
      </c>
      <c r="L405" s="76">
        <v>2721</v>
      </c>
    </row>
    <row r="406" spans="1:12" ht="15.75">
      <c r="A406" s="1004" t="s">
        <v>189</v>
      </c>
      <c r="B406" s="1005"/>
      <c r="C406" s="1005"/>
      <c r="D406" s="60" t="s">
        <v>638</v>
      </c>
      <c r="E406" s="75">
        <f t="shared" si="256"/>
        <v>-154867.06</v>
      </c>
      <c r="F406" s="75">
        <v>-38716.76</v>
      </c>
      <c r="G406" s="75">
        <v>-38716.76</v>
      </c>
      <c r="H406" s="75">
        <v>-38716.77</v>
      </c>
      <c r="I406" s="75">
        <v>-38716.77</v>
      </c>
      <c r="J406" s="75">
        <f>J407+J408+J409</f>
        <v>0</v>
      </c>
      <c r="K406" s="75">
        <f>K407+K408+K409</f>
        <v>0</v>
      </c>
      <c r="L406" s="76">
        <f>L407+L408+L409</f>
        <v>0</v>
      </c>
    </row>
    <row r="407" spans="1:12" ht="15.75">
      <c r="A407" s="72"/>
      <c r="B407" s="58" t="s">
        <v>744</v>
      </c>
      <c r="C407" s="59"/>
      <c r="D407" s="60" t="s">
        <v>639</v>
      </c>
      <c r="E407" s="75">
        <f t="shared" si="256"/>
        <v>0</v>
      </c>
      <c r="F407" s="75">
        <v>0</v>
      </c>
      <c r="G407" s="75">
        <v>0</v>
      </c>
      <c r="H407" s="75">
        <v>0</v>
      </c>
      <c r="I407" s="94">
        <v>0</v>
      </c>
      <c r="J407" s="75"/>
      <c r="K407" s="75"/>
      <c r="L407" s="76"/>
    </row>
    <row r="408" spans="1:12" ht="37.5" customHeight="1">
      <c r="A408" s="139"/>
      <c r="B408" s="1006" t="s">
        <v>394</v>
      </c>
      <c r="C408" s="1006"/>
      <c r="D408" s="60" t="s">
        <v>345</v>
      </c>
      <c r="E408" s="75">
        <f t="shared" si="256"/>
        <v>-154867.06</v>
      </c>
      <c r="F408" s="75">
        <v>-38716.76</v>
      </c>
      <c r="G408" s="75">
        <v>-38716.76</v>
      </c>
      <c r="H408" s="75">
        <v>-38716.77</v>
      </c>
      <c r="I408" s="75">
        <v>-38716.77</v>
      </c>
      <c r="J408" s="75">
        <v>0</v>
      </c>
      <c r="K408" s="120">
        <v>0</v>
      </c>
      <c r="L408" s="76">
        <v>0</v>
      </c>
    </row>
    <row r="409" spans="1:12" ht="15.75">
      <c r="A409" s="72"/>
      <c r="B409" s="58" t="s">
        <v>37</v>
      </c>
      <c r="C409" s="59"/>
      <c r="D409" s="60" t="s">
        <v>640</v>
      </c>
      <c r="E409" s="75">
        <f t="shared" si="256"/>
        <v>0</v>
      </c>
      <c r="F409" s="75"/>
      <c r="G409" s="75"/>
      <c r="H409" s="75"/>
      <c r="I409" s="94"/>
      <c r="J409" s="75"/>
      <c r="K409" s="120"/>
      <c r="L409" s="76"/>
    </row>
    <row r="410" spans="1:12" ht="15.75">
      <c r="A410" s="72" t="s">
        <v>120</v>
      </c>
      <c r="B410" s="141"/>
      <c r="C410" s="149"/>
      <c r="D410" s="150" t="s">
        <v>285</v>
      </c>
      <c r="E410" s="123">
        <f t="shared" si="256"/>
        <v>0</v>
      </c>
      <c r="F410" s="123">
        <f>F411+F418</f>
        <v>0</v>
      </c>
      <c r="G410" s="123">
        <f aca="true" t="shared" si="263" ref="G410:L410">G411+G418</f>
        <v>0</v>
      </c>
      <c r="H410" s="123">
        <f t="shared" si="263"/>
        <v>0</v>
      </c>
      <c r="I410" s="123">
        <f t="shared" si="263"/>
        <v>0</v>
      </c>
      <c r="J410" s="123">
        <f t="shared" si="263"/>
        <v>0</v>
      </c>
      <c r="K410" s="123">
        <f t="shared" si="263"/>
        <v>0</v>
      </c>
      <c r="L410" s="124">
        <f t="shared" si="263"/>
        <v>0</v>
      </c>
    </row>
    <row r="411" spans="1:12" ht="37.5" customHeight="1">
      <c r="A411" s="1007" t="s">
        <v>802</v>
      </c>
      <c r="B411" s="1008"/>
      <c r="C411" s="1008"/>
      <c r="D411" s="60" t="s">
        <v>578</v>
      </c>
      <c r="E411" s="75">
        <f t="shared" si="256"/>
        <v>0</v>
      </c>
      <c r="F411" s="75">
        <f>F412+F413+F414+F415+F416+F417</f>
        <v>0</v>
      </c>
      <c r="G411" s="75">
        <f aca="true" t="shared" si="264" ref="G411:L411">G412+G413+G414+G415+G416+G417</f>
        <v>0</v>
      </c>
      <c r="H411" s="75">
        <f t="shared" si="264"/>
        <v>0</v>
      </c>
      <c r="I411" s="75">
        <f t="shared" si="264"/>
        <v>0</v>
      </c>
      <c r="J411" s="75">
        <f t="shared" si="264"/>
        <v>0</v>
      </c>
      <c r="K411" s="75">
        <f t="shared" si="264"/>
        <v>0</v>
      </c>
      <c r="L411" s="76">
        <f t="shared" si="264"/>
        <v>0</v>
      </c>
    </row>
    <row r="412" spans="1:12" ht="48" customHeight="1">
      <c r="A412" s="72"/>
      <c r="B412" s="969" t="s">
        <v>664</v>
      </c>
      <c r="C412" s="969"/>
      <c r="D412" s="60" t="s">
        <v>91</v>
      </c>
      <c r="E412" s="75">
        <f t="shared" si="256"/>
        <v>0</v>
      </c>
      <c r="F412" s="75"/>
      <c r="G412" s="75"/>
      <c r="H412" s="75"/>
      <c r="I412" s="94"/>
      <c r="J412" s="75"/>
      <c r="K412" s="120"/>
      <c r="L412" s="76"/>
    </row>
    <row r="413" spans="1:12" ht="15.75">
      <c r="A413" s="72"/>
      <c r="B413" s="58" t="s">
        <v>437</v>
      </c>
      <c r="C413" s="59"/>
      <c r="D413" s="60" t="s">
        <v>92</v>
      </c>
      <c r="E413" s="75">
        <f t="shared" si="256"/>
        <v>0</v>
      </c>
      <c r="F413" s="75"/>
      <c r="G413" s="75"/>
      <c r="H413" s="75"/>
      <c r="I413" s="94"/>
      <c r="J413" s="75"/>
      <c r="K413" s="120"/>
      <c r="L413" s="76"/>
    </row>
    <row r="414" spans="1:12" ht="15.75">
      <c r="A414" s="72"/>
      <c r="B414" s="58" t="s">
        <v>58</v>
      </c>
      <c r="C414" s="59"/>
      <c r="D414" s="60" t="s">
        <v>31</v>
      </c>
      <c r="E414" s="75">
        <f t="shared" si="256"/>
        <v>0</v>
      </c>
      <c r="F414" s="75"/>
      <c r="G414" s="75"/>
      <c r="H414" s="75"/>
      <c r="I414" s="94"/>
      <c r="J414" s="75"/>
      <c r="K414" s="75"/>
      <c r="L414" s="76"/>
    </row>
    <row r="415" spans="1:12" ht="38.25" customHeight="1">
      <c r="A415" s="72"/>
      <c r="B415" s="969" t="s">
        <v>59</v>
      </c>
      <c r="C415" s="969"/>
      <c r="D415" s="60" t="s">
        <v>265</v>
      </c>
      <c r="E415" s="75">
        <f t="shared" si="256"/>
        <v>0</v>
      </c>
      <c r="F415" s="75"/>
      <c r="G415" s="75"/>
      <c r="H415" s="75"/>
      <c r="I415" s="94"/>
      <c r="J415" s="75"/>
      <c r="K415" s="75"/>
      <c r="L415" s="76"/>
    </row>
    <row r="416" spans="1:12" ht="15.75">
      <c r="A416" s="72"/>
      <c r="B416" s="969" t="s">
        <v>801</v>
      </c>
      <c r="C416" s="969"/>
      <c r="D416" s="60" t="s">
        <v>800</v>
      </c>
      <c r="E416" s="75">
        <f t="shared" si="256"/>
        <v>0</v>
      </c>
      <c r="F416" s="75"/>
      <c r="G416" s="75"/>
      <c r="H416" s="75"/>
      <c r="I416" s="94"/>
      <c r="J416" s="75"/>
      <c r="K416" s="75"/>
      <c r="L416" s="76"/>
    </row>
    <row r="417" spans="1:12" ht="15.75">
      <c r="A417" s="72"/>
      <c r="B417" s="58" t="s">
        <v>30</v>
      </c>
      <c r="C417" s="59"/>
      <c r="D417" s="60" t="s">
        <v>510</v>
      </c>
      <c r="E417" s="75">
        <f t="shared" si="256"/>
        <v>0</v>
      </c>
      <c r="F417" s="75"/>
      <c r="G417" s="75"/>
      <c r="H417" s="75"/>
      <c r="I417" s="94"/>
      <c r="J417" s="75"/>
      <c r="K417" s="120"/>
      <c r="L417" s="76"/>
    </row>
    <row r="418" spans="1:12" ht="15.75">
      <c r="A418" s="72" t="s">
        <v>79</v>
      </c>
      <c r="B418" s="58"/>
      <c r="C418" s="59"/>
      <c r="D418" s="60">
        <v>41.02</v>
      </c>
      <c r="E418" s="75">
        <f t="shared" si="256"/>
        <v>0</v>
      </c>
      <c r="F418" s="75">
        <f>F419</f>
        <v>0</v>
      </c>
      <c r="G418" s="75">
        <f aca="true" t="shared" si="265" ref="G418:L419">G419</f>
        <v>0</v>
      </c>
      <c r="H418" s="75">
        <f t="shared" si="265"/>
        <v>0</v>
      </c>
      <c r="I418" s="75">
        <f t="shared" si="265"/>
        <v>0</v>
      </c>
      <c r="J418" s="75">
        <f t="shared" si="265"/>
        <v>0</v>
      </c>
      <c r="K418" s="75">
        <f t="shared" si="265"/>
        <v>0</v>
      </c>
      <c r="L418" s="76">
        <f t="shared" si="265"/>
        <v>0</v>
      </c>
    </row>
    <row r="419" spans="1:12" ht="53.25" customHeight="1">
      <c r="A419" s="72"/>
      <c r="B419" s="1000" t="s">
        <v>99</v>
      </c>
      <c r="C419" s="1000"/>
      <c r="D419" s="60" t="s">
        <v>75</v>
      </c>
      <c r="E419" s="75">
        <f t="shared" si="256"/>
        <v>0</v>
      </c>
      <c r="F419" s="75">
        <f>F420</f>
        <v>0</v>
      </c>
      <c r="G419" s="75">
        <f t="shared" si="265"/>
        <v>0</v>
      </c>
      <c r="H419" s="75">
        <f t="shared" si="265"/>
        <v>0</v>
      </c>
      <c r="I419" s="75">
        <f t="shared" si="265"/>
        <v>0</v>
      </c>
      <c r="J419" s="75">
        <f t="shared" si="265"/>
        <v>0</v>
      </c>
      <c r="K419" s="75">
        <f t="shared" si="265"/>
        <v>0</v>
      </c>
      <c r="L419" s="76">
        <f t="shared" si="265"/>
        <v>0</v>
      </c>
    </row>
    <row r="420" spans="1:12" ht="57" customHeight="1">
      <c r="A420" s="72"/>
      <c r="B420" s="73"/>
      <c r="C420" s="151" t="s">
        <v>584</v>
      </c>
      <c r="D420" s="60" t="s">
        <v>585</v>
      </c>
      <c r="E420" s="75">
        <f t="shared" si="256"/>
        <v>0</v>
      </c>
      <c r="F420" s="75"/>
      <c r="G420" s="75"/>
      <c r="H420" s="75"/>
      <c r="I420" s="94"/>
      <c r="J420" s="75"/>
      <c r="K420" s="75"/>
      <c r="L420" s="76"/>
    </row>
    <row r="421" spans="1:12" ht="15.75">
      <c r="A421" s="78" t="s">
        <v>15</v>
      </c>
      <c r="B421" s="58"/>
      <c r="C421" s="58"/>
      <c r="D421" s="150" t="s">
        <v>382</v>
      </c>
      <c r="E421" s="123">
        <f t="shared" si="256"/>
        <v>700</v>
      </c>
      <c r="F421" s="123">
        <f>F422</f>
        <v>175</v>
      </c>
      <c r="G421" s="123">
        <f aca="true" t="shared" si="266" ref="G421:L421">G422</f>
        <v>175</v>
      </c>
      <c r="H421" s="123">
        <f t="shared" si="266"/>
        <v>175</v>
      </c>
      <c r="I421" s="123">
        <f t="shared" si="266"/>
        <v>175</v>
      </c>
      <c r="J421" s="123">
        <f t="shared" si="266"/>
        <v>737</v>
      </c>
      <c r="K421" s="123">
        <f t="shared" si="266"/>
        <v>735</v>
      </c>
      <c r="L421" s="124">
        <f t="shared" si="266"/>
        <v>732</v>
      </c>
    </row>
    <row r="422" spans="1:12" ht="15.75">
      <c r="A422" s="998" t="s">
        <v>340</v>
      </c>
      <c r="B422" s="999"/>
      <c r="C422" s="999"/>
      <c r="D422" s="150" t="s">
        <v>383</v>
      </c>
      <c r="E422" s="123">
        <f t="shared" si="256"/>
        <v>700</v>
      </c>
      <c r="F422" s="123">
        <f>F423+F439</f>
        <v>175</v>
      </c>
      <c r="G422" s="123">
        <f aca="true" t="shared" si="267" ref="G422:L422">G423+G439</f>
        <v>175</v>
      </c>
      <c r="H422" s="123">
        <f t="shared" si="267"/>
        <v>175</v>
      </c>
      <c r="I422" s="123">
        <f t="shared" si="267"/>
        <v>175</v>
      </c>
      <c r="J422" s="123">
        <f t="shared" si="267"/>
        <v>737</v>
      </c>
      <c r="K422" s="123">
        <f t="shared" si="267"/>
        <v>735</v>
      </c>
      <c r="L422" s="124">
        <f t="shared" si="267"/>
        <v>732</v>
      </c>
    </row>
    <row r="423" spans="1:12" ht="42.75" customHeight="1">
      <c r="A423" s="1001" t="s">
        <v>865</v>
      </c>
      <c r="B423" s="1002"/>
      <c r="C423" s="1002"/>
      <c r="D423" s="60" t="s">
        <v>579</v>
      </c>
      <c r="E423" s="75">
        <f t="shared" si="256"/>
        <v>700</v>
      </c>
      <c r="F423" s="75">
        <f>F424+F425+F426+F427+F428+F429+F430+F431+F433+F434+F435+F436+F438</f>
        <v>175</v>
      </c>
      <c r="G423" s="75">
        <f aca="true" t="shared" si="268" ref="G423:L423">G424+G425+G426+G427+G428+G429+G430+G431+G433+G434+G435+G436+G438</f>
        <v>175</v>
      </c>
      <c r="H423" s="75">
        <f t="shared" si="268"/>
        <v>175</v>
      </c>
      <c r="I423" s="75">
        <f t="shared" si="268"/>
        <v>175</v>
      </c>
      <c r="J423" s="75">
        <f t="shared" si="268"/>
        <v>737</v>
      </c>
      <c r="K423" s="75">
        <f t="shared" si="268"/>
        <v>735</v>
      </c>
      <c r="L423" s="76">
        <f t="shared" si="268"/>
        <v>732</v>
      </c>
    </row>
    <row r="424" spans="1:12" ht="15.75">
      <c r="A424" s="78"/>
      <c r="B424" s="58" t="s">
        <v>511</v>
      </c>
      <c r="C424" s="59"/>
      <c r="D424" s="60" t="s">
        <v>641</v>
      </c>
      <c r="E424" s="75">
        <f t="shared" si="256"/>
        <v>700</v>
      </c>
      <c r="F424" s="75">
        <v>175</v>
      </c>
      <c r="G424" s="75">
        <v>175</v>
      </c>
      <c r="H424" s="75">
        <v>175</v>
      </c>
      <c r="I424" s="94">
        <v>175</v>
      </c>
      <c r="J424" s="75">
        <v>737</v>
      </c>
      <c r="K424" s="120">
        <v>735</v>
      </c>
      <c r="L424" s="76">
        <v>732</v>
      </c>
    </row>
    <row r="425" spans="1:12" ht="24.75" customHeight="1">
      <c r="A425" s="78"/>
      <c r="B425" s="58" t="s">
        <v>251</v>
      </c>
      <c r="C425" s="59"/>
      <c r="D425" s="60" t="s">
        <v>147</v>
      </c>
      <c r="E425" s="75">
        <f t="shared" si="256"/>
        <v>0</v>
      </c>
      <c r="F425" s="75"/>
      <c r="G425" s="75"/>
      <c r="H425" s="75"/>
      <c r="I425" s="94"/>
      <c r="J425" s="75"/>
      <c r="K425" s="75"/>
      <c r="L425" s="76"/>
    </row>
    <row r="426" spans="1:12" ht="15.75">
      <c r="A426" s="78"/>
      <c r="B426" s="969" t="s">
        <v>563</v>
      </c>
      <c r="C426" s="969"/>
      <c r="D426" s="60" t="s">
        <v>564</v>
      </c>
      <c r="E426" s="75">
        <f t="shared" si="256"/>
        <v>0</v>
      </c>
      <c r="F426" s="75"/>
      <c r="G426" s="75"/>
      <c r="H426" s="75"/>
      <c r="I426" s="94"/>
      <c r="J426" s="75"/>
      <c r="K426" s="120"/>
      <c r="L426" s="76"/>
    </row>
    <row r="427" spans="1:12" ht="15.75">
      <c r="A427" s="78"/>
      <c r="B427" s="996" t="s">
        <v>526</v>
      </c>
      <c r="C427" s="996"/>
      <c r="D427" s="60" t="s">
        <v>527</v>
      </c>
      <c r="E427" s="75">
        <f t="shared" si="256"/>
        <v>0</v>
      </c>
      <c r="F427" s="75"/>
      <c r="G427" s="75"/>
      <c r="H427" s="75"/>
      <c r="I427" s="94"/>
      <c r="J427" s="75"/>
      <c r="K427" s="120"/>
      <c r="L427" s="76"/>
    </row>
    <row r="428" spans="1:12" ht="21" customHeight="1">
      <c r="A428" s="78"/>
      <c r="B428" s="58" t="s">
        <v>548</v>
      </c>
      <c r="C428" s="129"/>
      <c r="D428" s="60" t="s">
        <v>549</v>
      </c>
      <c r="E428" s="75">
        <f t="shared" si="256"/>
        <v>0</v>
      </c>
      <c r="F428" s="75"/>
      <c r="G428" s="75"/>
      <c r="H428" s="75"/>
      <c r="I428" s="94"/>
      <c r="J428" s="75"/>
      <c r="K428" s="120"/>
      <c r="L428" s="76"/>
    </row>
    <row r="429" spans="1:12" ht="15.75">
      <c r="A429" s="78"/>
      <c r="B429" s="996" t="s">
        <v>199</v>
      </c>
      <c r="C429" s="996"/>
      <c r="D429" s="60" t="s">
        <v>200</v>
      </c>
      <c r="E429" s="75">
        <f t="shared" si="256"/>
        <v>0</v>
      </c>
      <c r="F429" s="75"/>
      <c r="G429" s="75"/>
      <c r="H429" s="75"/>
      <c r="I429" s="94"/>
      <c r="J429" s="75"/>
      <c r="K429" s="120"/>
      <c r="L429" s="76"/>
    </row>
    <row r="430" spans="1:12" ht="15.75">
      <c r="A430" s="78"/>
      <c r="B430" s="969" t="s">
        <v>96</v>
      </c>
      <c r="C430" s="969"/>
      <c r="D430" s="60" t="s">
        <v>97</v>
      </c>
      <c r="E430" s="75">
        <f t="shared" si="256"/>
        <v>0</v>
      </c>
      <c r="F430" s="75"/>
      <c r="G430" s="75"/>
      <c r="H430" s="75"/>
      <c r="I430" s="94"/>
      <c r="J430" s="75"/>
      <c r="K430" s="120"/>
      <c r="L430" s="76"/>
    </row>
    <row r="431" spans="1:12" ht="15.75">
      <c r="A431" s="78"/>
      <c r="B431" s="969" t="s">
        <v>188</v>
      </c>
      <c r="C431" s="969"/>
      <c r="D431" s="60" t="s">
        <v>341</v>
      </c>
      <c r="E431" s="75">
        <f t="shared" si="256"/>
        <v>0</v>
      </c>
      <c r="F431" s="75">
        <f>F432</f>
        <v>0</v>
      </c>
      <c r="G431" s="75">
        <f aca="true" t="shared" si="269" ref="G431:L431">G432</f>
        <v>0</v>
      </c>
      <c r="H431" s="75">
        <f t="shared" si="269"/>
        <v>0</v>
      </c>
      <c r="I431" s="75">
        <f t="shared" si="269"/>
        <v>0</v>
      </c>
      <c r="J431" s="75">
        <f t="shared" si="269"/>
        <v>0</v>
      </c>
      <c r="K431" s="75">
        <f t="shared" si="269"/>
        <v>0</v>
      </c>
      <c r="L431" s="76">
        <f t="shared" si="269"/>
        <v>0</v>
      </c>
    </row>
    <row r="432" spans="1:12" ht="41.25" customHeight="1">
      <c r="A432" s="78"/>
      <c r="B432" s="128"/>
      <c r="C432" s="128" t="s">
        <v>280</v>
      </c>
      <c r="D432" s="60" t="s">
        <v>343</v>
      </c>
      <c r="E432" s="75">
        <f t="shared" si="256"/>
        <v>0</v>
      </c>
      <c r="F432" s="75"/>
      <c r="G432" s="75"/>
      <c r="H432" s="75"/>
      <c r="I432" s="94"/>
      <c r="J432" s="75"/>
      <c r="K432" s="120"/>
      <c r="L432" s="76"/>
    </row>
    <row r="433" spans="1:12" ht="21.75" customHeight="1">
      <c r="A433" s="78"/>
      <c r="B433" s="152" t="s">
        <v>1726</v>
      </c>
      <c r="C433" s="93"/>
      <c r="D433" s="60" t="s">
        <v>660</v>
      </c>
      <c r="E433" s="75">
        <f t="shared" si="256"/>
        <v>0</v>
      </c>
      <c r="F433" s="75"/>
      <c r="G433" s="75"/>
      <c r="H433" s="75"/>
      <c r="I433" s="94"/>
      <c r="J433" s="75"/>
      <c r="K433" s="120"/>
      <c r="L433" s="76"/>
    </row>
    <row r="434" spans="1:12" ht="15.75">
      <c r="A434" s="153"/>
      <c r="B434" s="1003" t="s">
        <v>512</v>
      </c>
      <c r="C434" s="1003"/>
      <c r="D434" s="60" t="s">
        <v>513</v>
      </c>
      <c r="E434" s="75">
        <f t="shared" si="256"/>
        <v>0</v>
      </c>
      <c r="F434" s="75"/>
      <c r="G434" s="75"/>
      <c r="H434" s="75"/>
      <c r="I434" s="94"/>
      <c r="J434" s="75"/>
      <c r="K434" s="120"/>
      <c r="L434" s="76"/>
    </row>
    <row r="435" spans="1:14" ht="38.25" customHeight="1">
      <c r="A435" s="153"/>
      <c r="B435" s="974" t="s">
        <v>798</v>
      </c>
      <c r="C435" s="975"/>
      <c r="D435" s="60" t="s">
        <v>799</v>
      </c>
      <c r="E435" s="75">
        <f t="shared" si="256"/>
        <v>0</v>
      </c>
      <c r="F435" s="75"/>
      <c r="G435" s="75"/>
      <c r="H435" s="75"/>
      <c r="I435" s="94"/>
      <c r="J435" s="75"/>
      <c r="K435" s="120"/>
      <c r="L435" s="76"/>
      <c r="M435" s="62"/>
      <c r="N435" s="63"/>
    </row>
    <row r="436" spans="1:14" ht="15.75">
      <c r="A436" s="154"/>
      <c r="B436" s="974" t="s">
        <v>863</v>
      </c>
      <c r="C436" s="975"/>
      <c r="D436" s="60" t="s">
        <v>857</v>
      </c>
      <c r="E436" s="75">
        <f t="shared" si="256"/>
        <v>0</v>
      </c>
      <c r="F436" s="75">
        <f>F437</f>
        <v>0</v>
      </c>
      <c r="G436" s="75">
        <f aca="true" t="shared" si="270" ref="G436:L436">G437</f>
        <v>0</v>
      </c>
      <c r="H436" s="75">
        <f t="shared" si="270"/>
        <v>0</v>
      </c>
      <c r="I436" s="75">
        <f t="shared" si="270"/>
        <v>0</v>
      </c>
      <c r="J436" s="75">
        <f t="shared" si="270"/>
        <v>0</v>
      </c>
      <c r="K436" s="75">
        <f t="shared" si="270"/>
        <v>0</v>
      </c>
      <c r="L436" s="76">
        <f t="shared" si="270"/>
        <v>0</v>
      </c>
      <c r="M436" s="62"/>
      <c r="N436" s="63"/>
    </row>
    <row r="437" spans="1:14" ht="43.5" customHeight="1">
      <c r="A437" s="154"/>
      <c r="B437" s="155"/>
      <c r="C437" s="156" t="s">
        <v>858</v>
      </c>
      <c r="D437" s="60" t="s">
        <v>859</v>
      </c>
      <c r="E437" s="75">
        <f t="shared" si="256"/>
        <v>0</v>
      </c>
      <c r="F437" s="75"/>
      <c r="G437" s="75"/>
      <c r="H437" s="75"/>
      <c r="I437" s="94"/>
      <c r="J437" s="75"/>
      <c r="K437" s="120"/>
      <c r="L437" s="76"/>
      <c r="M437" s="62"/>
      <c r="N437" s="63"/>
    </row>
    <row r="438" spans="1:14" ht="15.75">
      <c r="A438" s="153"/>
      <c r="B438" s="157"/>
      <c r="C438" s="156" t="s">
        <v>1366</v>
      </c>
      <c r="D438" s="60" t="s">
        <v>1367</v>
      </c>
      <c r="E438" s="75">
        <f t="shared" si="256"/>
        <v>0</v>
      </c>
      <c r="F438" s="75">
        <v>0</v>
      </c>
      <c r="G438" s="75">
        <v>0</v>
      </c>
      <c r="H438" s="75">
        <v>0</v>
      </c>
      <c r="I438" s="94">
        <v>0</v>
      </c>
      <c r="J438" s="75">
        <v>0</v>
      </c>
      <c r="K438" s="120">
        <v>0</v>
      </c>
      <c r="L438" s="76">
        <v>0</v>
      </c>
      <c r="M438" s="62"/>
      <c r="N438" s="63"/>
    </row>
    <row r="439" spans="1:12" ht="51.75" customHeight="1">
      <c r="A439" s="998" t="s">
        <v>884</v>
      </c>
      <c r="B439" s="999"/>
      <c r="C439" s="999"/>
      <c r="D439" s="150" t="s">
        <v>334</v>
      </c>
      <c r="E439" s="75">
        <f t="shared" si="256"/>
        <v>0</v>
      </c>
      <c r="F439" s="75">
        <f>F440+F441+F442+F443+F444+F445+F446+F447+F448+F449+F450</f>
        <v>0</v>
      </c>
      <c r="G439" s="75">
        <f aca="true" t="shared" si="271" ref="G439:L439">G440+G441+G442+G443+G444+G445+G446+G447+G448+G449+G450</f>
        <v>0</v>
      </c>
      <c r="H439" s="75">
        <f t="shared" si="271"/>
        <v>0</v>
      </c>
      <c r="I439" s="75">
        <f t="shared" si="271"/>
        <v>0</v>
      </c>
      <c r="J439" s="75">
        <f t="shared" si="271"/>
        <v>0</v>
      </c>
      <c r="K439" s="75">
        <f t="shared" si="271"/>
        <v>0</v>
      </c>
      <c r="L439" s="76">
        <f t="shared" si="271"/>
        <v>0</v>
      </c>
    </row>
    <row r="440" spans="1:12" ht="15.75">
      <c r="A440" s="78"/>
      <c r="B440" s="58" t="s">
        <v>56</v>
      </c>
      <c r="C440" s="59"/>
      <c r="D440" s="60" t="s">
        <v>507</v>
      </c>
      <c r="E440" s="75">
        <f t="shared" si="256"/>
        <v>0</v>
      </c>
      <c r="F440" s="75"/>
      <c r="G440" s="75"/>
      <c r="H440" s="75"/>
      <c r="I440" s="94"/>
      <c r="J440" s="75"/>
      <c r="K440" s="120"/>
      <c r="L440" s="76"/>
    </row>
    <row r="441" spans="1:12" ht="39" customHeight="1">
      <c r="A441" s="92"/>
      <c r="B441" s="969" t="s">
        <v>223</v>
      </c>
      <c r="C441" s="969"/>
      <c r="D441" s="60" t="s">
        <v>224</v>
      </c>
      <c r="E441" s="75">
        <f t="shared" si="256"/>
        <v>0</v>
      </c>
      <c r="F441" s="75"/>
      <c r="G441" s="75"/>
      <c r="H441" s="75"/>
      <c r="I441" s="94"/>
      <c r="J441" s="75"/>
      <c r="K441" s="120"/>
      <c r="L441" s="76"/>
    </row>
    <row r="442" spans="1:12" ht="29.25" customHeight="1">
      <c r="A442" s="92"/>
      <c r="B442" s="969" t="s">
        <v>379</v>
      </c>
      <c r="C442" s="969"/>
      <c r="D442" s="60" t="s">
        <v>22</v>
      </c>
      <c r="E442" s="75">
        <f t="shared" si="256"/>
        <v>0</v>
      </c>
      <c r="F442" s="75"/>
      <c r="G442" s="75"/>
      <c r="H442" s="75"/>
      <c r="I442" s="94"/>
      <c r="J442" s="75"/>
      <c r="K442" s="120"/>
      <c r="L442" s="76"/>
    </row>
    <row r="443" spans="1:12" ht="40.5" customHeight="1">
      <c r="A443" s="92"/>
      <c r="B443" s="969" t="s">
        <v>642</v>
      </c>
      <c r="C443" s="969"/>
      <c r="D443" s="60" t="s">
        <v>94</v>
      </c>
      <c r="E443" s="75">
        <f t="shared" si="256"/>
        <v>0</v>
      </c>
      <c r="F443" s="75"/>
      <c r="G443" s="75"/>
      <c r="H443" s="75"/>
      <c r="I443" s="94"/>
      <c r="J443" s="75"/>
      <c r="K443" s="75"/>
      <c r="L443" s="76"/>
    </row>
    <row r="444" spans="1:12" ht="27" customHeight="1">
      <c r="A444" s="92"/>
      <c r="B444" s="969" t="s">
        <v>294</v>
      </c>
      <c r="C444" s="969"/>
      <c r="D444" s="60" t="s">
        <v>295</v>
      </c>
      <c r="E444" s="75">
        <f aca="true" t="shared" si="272" ref="E444:E453">F444+G444+H444+I444</f>
        <v>0</v>
      </c>
      <c r="F444" s="75"/>
      <c r="G444" s="75"/>
      <c r="H444" s="75"/>
      <c r="I444" s="94"/>
      <c r="J444" s="75"/>
      <c r="K444" s="120"/>
      <c r="L444" s="76"/>
    </row>
    <row r="445" spans="1:12" ht="25.5" customHeight="1">
      <c r="A445" s="92"/>
      <c r="B445" s="996" t="s">
        <v>450</v>
      </c>
      <c r="C445" s="996"/>
      <c r="D445" s="60" t="s">
        <v>451</v>
      </c>
      <c r="E445" s="75">
        <f t="shared" si="272"/>
        <v>0</v>
      </c>
      <c r="F445" s="75"/>
      <c r="G445" s="75"/>
      <c r="H445" s="75"/>
      <c r="I445" s="94"/>
      <c r="J445" s="75"/>
      <c r="K445" s="120"/>
      <c r="L445" s="76"/>
    </row>
    <row r="446" spans="1:12" ht="33" customHeight="1">
      <c r="A446" s="92"/>
      <c r="B446" s="997" t="s">
        <v>590</v>
      </c>
      <c r="C446" s="975"/>
      <c r="D446" s="60" t="s">
        <v>591</v>
      </c>
      <c r="E446" s="75">
        <f t="shared" si="272"/>
        <v>0</v>
      </c>
      <c r="F446" s="75"/>
      <c r="G446" s="75"/>
      <c r="H446" s="75"/>
      <c r="I446" s="94"/>
      <c r="J446" s="75"/>
      <c r="K446" s="120"/>
      <c r="L446" s="76"/>
    </row>
    <row r="447" spans="1:12" ht="43.5" customHeight="1">
      <c r="A447" s="92"/>
      <c r="B447" s="997" t="s">
        <v>592</v>
      </c>
      <c r="C447" s="975"/>
      <c r="D447" s="60" t="s">
        <v>593</v>
      </c>
      <c r="E447" s="75">
        <f t="shared" si="272"/>
        <v>0</v>
      </c>
      <c r="F447" s="75"/>
      <c r="G447" s="75"/>
      <c r="H447" s="75"/>
      <c r="I447" s="94"/>
      <c r="J447" s="75"/>
      <c r="K447" s="120"/>
      <c r="L447" s="76"/>
    </row>
    <row r="448" spans="1:12" ht="36.75" customHeight="1">
      <c r="A448" s="153"/>
      <c r="B448" s="961" t="s">
        <v>738</v>
      </c>
      <c r="C448" s="962"/>
      <c r="D448" s="60" t="s">
        <v>737</v>
      </c>
      <c r="E448" s="75">
        <f t="shared" si="272"/>
        <v>0</v>
      </c>
      <c r="F448" s="75"/>
      <c r="G448" s="75"/>
      <c r="H448" s="75"/>
      <c r="I448" s="94"/>
      <c r="J448" s="75"/>
      <c r="K448" s="120"/>
      <c r="L448" s="76"/>
    </row>
    <row r="449" spans="1:12" ht="45.75" customHeight="1">
      <c r="A449" s="153"/>
      <c r="B449" s="961" t="s">
        <v>786</v>
      </c>
      <c r="C449" s="962"/>
      <c r="D449" s="60" t="s">
        <v>785</v>
      </c>
      <c r="E449" s="75">
        <f t="shared" si="272"/>
        <v>0</v>
      </c>
      <c r="F449" s="75"/>
      <c r="G449" s="75"/>
      <c r="H449" s="75"/>
      <c r="I449" s="94"/>
      <c r="J449" s="75"/>
      <c r="K449" s="120"/>
      <c r="L449" s="76"/>
    </row>
    <row r="450" spans="1:12" ht="15.75">
      <c r="A450" s="153"/>
      <c r="B450" s="961" t="s">
        <v>850</v>
      </c>
      <c r="C450" s="962"/>
      <c r="D450" s="60" t="s">
        <v>843</v>
      </c>
      <c r="E450" s="75">
        <f t="shared" si="272"/>
        <v>0</v>
      </c>
      <c r="F450" s="75">
        <f>F451</f>
        <v>0</v>
      </c>
      <c r="G450" s="75">
        <f aca="true" t="shared" si="273" ref="G450:L450">G451</f>
        <v>0</v>
      </c>
      <c r="H450" s="75">
        <f t="shared" si="273"/>
        <v>0</v>
      </c>
      <c r="I450" s="75">
        <f t="shared" si="273"/>
        <v>0</v>
      </c>
      <c r="J450" s="75">
        <f t="shared" si="273"/>
        <v>0</v>
      </c>
      <c r="K450" s="75">
        <f t="shared" si="273"/>
        <v>0</v>
      </c>
      <c r="L450" s="76">
        <f t="shared" si="273"/>
        <v>0</v>
      </c>
    </row>
    <row r="451" spans="1:12" ht="15.75">
      <c r="A451" s="153"/>
      <c r="B451" s="158"/>
      <c r="C451" s="159" t="s">
        <v>846</v>
      </c>
      <c r="D451" s="60" t="s">
        <v>844</v>
      </c>
      <c r="E451" s="75">
        <f t="shared" si="272"/>
        <v>0</v>
      </c>
      <c r="F451" s="75"/>
      <c r="G451" s="75"/>
      <c r="H451" s="75"/>
      <c r="I451" s="94"/>
      <c r="J451" s="75"/>
      <c r="K451" s="120"/>
      <c r="L451" s="76"/>
    </row>
    <row r="452" spans="1:12" ht="15.75">
      <c r="A452" s="1064" t="s">
        <v>823</v>
      </c>
      <c r="B452" s="964"/>
      <c r="C452" s="965"/>
      <c r="D452" s="150" t="s">
        <v>821</v>
      </c>
      <c r="E452" s="75">
        <f t="shared" si="272"/>
        <v>0</v>
      </c>
      <c r="F452" s="165">
        <f>F453</f>
        <v>0</v>
      </c>
      <c r="G452" s="165">
        <f aca="true" t="shared" si="274" ref="G452:L452">G453</f>
        <v>0</v>
      </c>
      <c r="H452" s="165">
        <f t="shared" si="274"/>
        <v>0</v>
      </c>
      <c r="I452" s="165">
        <f t="shared" si="274"/>
        <v>0</v>
      </c>
      <c r="J452" s="165">
        <f t="shared" si="274"/>
        <v>0</v>
      </c>
      <c r="K452" s="165">
        <f t="shared" si="274"/>
        <v>0</v>
      </c>
      <c r="L452" s="104">
        <f t="shared" si="274"/>
        <v>0</v>
      </c>
    </row>
    <row r="453" spans="1:12" ht="25.5" customHeight="1">
      <c r="A453" s="105"/>
      <c r="B453" s="964" t="s">
        <v>824</v>
      </c>
      <c r="C453" s="965"/>
      <c r="D453" s="42" t="s">
        <v>822</v>
      </c>
      <c r="E453" s="32">
        <f t="shared" si="272"/>
        <v>0</v>
      </c>
      <c r="F453" s="32"/>
      <c r="G453" s="32"/>
      <c r="H453" s="32"/>
      <c r="I453" s="95"/>
      <c r="J453" s="32"/>
      <c r="K453" s="32"/>
      <c r="L453" s="33"/>
    </row>
    <row r="454" spans="1:12" s="160" customFormat="1" ht="39" customHeight="1">
      <c r="A454" s="994" t="s">
        <v>1759</v>
      </c>
      <c r="B454" s="995"/>
      <c r="C454" s="995"/>
      <c r="D454" s="247" t="s">
        <v>10</v>
      </c>
      <c r="E454" s="248">
        <f>F454+G454+H454+I454</f>
        <v>377330.03</v>
      </c>
      <c r="F454" s="248">
        <f aca="true" t="shared" si="275" ref="F454:L454">F456+F468+F475+F484+F522+F585+F588</f>
        <v>94333.5</v>
      </c>
      <c r="G454" s="248">
        <f t="shared" si="275"/>
        <v>94333.5</v>
      </c>
      <c r="H454" s="248">
        <f t="shared" si="275"/>
        <v>94332.51000000001</v>
      </c>
      <c r="I454" s="248">
        <f t="shared" si="275"/>
        <v>94330.51999999999</v>
      </c>
      <c r="J454" s="248">
        <f t="shared" si="275"/>
        <v>213795.49</v>
      </c>
      <c r="K454" s="248">
        <f t="shared" si="275"/>
        <v>213187.32</v>
      </c>
      <c r="L454" s="249">
        <f t="shared" si="275"/>
        <v>212173.97999999998</v>
      </c>
    </row>
    <row r="455" spans="1:12" s="160" customFormat="1" ht="21.75" customHeight="1">
      <c r="A455" s="89" t="s">
        <v>870</v>
      </c>
      <c r="B455" s="36"/>
      <c r="C455" s="28"/>
      <c r="D455" s="27" t="s">
        <v>753</v>
      </c>
      <c r="E455" s="22">
        <f>F455+G455+H455+I455</f>
        <v>20</v>
      </c>
      <c r="F455" s="22">
        <f>F456-F465+F468</f>
        <v>5</v>
      </c>
      <c r="G455" s="22">
        <f aca="true" t="shared" si="276" ref="G455:L455">G456-G465+G468</f>
        <v>5</v>
      </c>
      <c r="H455" s="22">
        <f t="shared" si="276"/>
        <v>5</v>
      </c>
      <c r="I455" s="22">
        <f t="shared" si="276"/>
        <v>5</v>
      </c>
      <c r="J455" s="22">
        <f t="shared" si="276"/>
        <v>21</v>
      </c>
      <c r="K455" s="22">
        <f t="shared" si="276"/>
        <v>21</v>
      </c>
      <c r="L455" s="23">
        <f t="shared" si="276"/>
        <v>22</v>
      </c>
    </row>
    <row r="456" spans="1:12" s="160" customFormat="1" ht="21.75" customHeight="1">
      <c r="A456" s="89" t="s">
        <v>405</v>
      </c>
      <c r="B456" s="36"/>
      <c r="C456" s="28"/>
      <c r="D456" s="27" t="s">
        <v>286</v>
      </c>
      <c r="E456" s="22">
        <f aca="true" t="shared" si="277" ref="E456:E519">F456+G456+H456+I456</f>
        <v>154867.06</v>
      </c>
      <c r="F456" s="22">
        <f>F457</f>
        <v>38716.76</v>
      </c>
      <c r="G456" s="22">
        <f aca="true" t="shared" si="278" ref="G456:L457">G457</f>
        <v>38716.76</v>
      </c>
      <c r="H456" s="22">
        <f t="shared" si="278"/>
        <v>38716.77</v>
      </c>
      <c r="I456" s="22">
        <f t="shared" si="278"/>
        <v>38716.77</v>
      </c>
      <c r="J456" s="22">
        <f t="shared" si="278"/>
        <v>0</v>
      </c>
      <c r="K456" s="22">
        <f t="shared" si="278"/>
        <v>0</v>
      </c>
      <c r="L456" s="23">
        <f t="shared" si="278"/>
        <v>0</v>
      </c>
    </row>
    <row r="457" spans="1:12" s="160" customFormat="1" ht="23.25" customHeight="1">
      <c r="A457" s="43" t="s">
        <v>283</v>
      </c>
      <c r="B457" s="46"/>
      <c r="C457" s="46"/>
      <c r="D457" s="27" t="s">
        <v>63</v>
      </c>
      <c r="E457" s="22">
        <f t="shared" si="277"/>
        <v>154867.06</v>
      </c>
      <c r="F457" s="22">
        <f>F458</f>
        <v>38716.76</v>
      </c>
      <c r="G457" s="22">
        <f t="shared" si="278"/>
        <v>38716.76</v>
      </c>
      <c r="H457" s="22">
        <f t="shared" si="278"/>
        <v>38716.77</v>
      </c>
      <c r="I457" s="22">
        <f t="shared" si="278"/>
        <v>38716.77</v>
      </c>
      <c r="J457" s="22">
        <f t="shared" si="278"/>
        <v>0</v>
      </c>
      <c r="K457" s="22">
        <f t="shared" si="278"/>
        <v>0</v>
      </c>
      <c r="L457" s="23">
        <f t="shared" si="278"/>
        <v>0</v>
      </c>
    </row>
    <row r="458" spans="1:12" s="160" customFormat="1" ht="21.75" customHeight="1">
      <c r="A458" s="19" t="s">
        <v>149</v>
      </c>
      <c r="B458" s="28"/>
      <c r="C458" s="28"/>
      <c r="D458" s="56" t="s">
        <v>65</v>
      </c>
      <c r="E458" s="22">
        <f t="shared" si="277"/>
        <v>154867.06</v>
      </c>
      <c r="F458" s="22">
        <f>F459+F465</f>
        <v>38716.76</v>
      </c>
      <c r="G458" s="22">
        <f aca="true" t="shared" si="279" ref="G458:L458">G459+G465</f>
        <v>38716.76</v>
      </c>
      <c r="H458" s="22">
        <f t="shared" si="279"/>
        <v>38716.77</v>
      </c>
      <c r="I458" s="22">
        <f t="shared" si="279"/>
        <v>38716.77</v>
      </c>
      <c r="J458" s="22">
        <f t="shared" si="279"/>
        <v>0</v>
      </c>
      <c r="K458" s="22">
        <f t="shared" si="279"/>
        <v>0</v>
      </c>
      <c r="L458" s="23">
        <f t="shared" si="279"/>
        <v>0</v>
      </c>
    </row>
    <row r="459" spans="1:12" s="160" customFormat="1" ht="24.75" customHeight="1">
      <c r="A459" s="984" t="s">
        <v>820</v>
      </c>
      <c r="B459" s="985"/>
      <c r="C459" s="985"/>
      <c r="D459" s="27" t="s">
        <v>89</v>
      </c>
      <c r="E459" s="22">
        <f t="shared" si="277"/>
        <v>0</v>
      </c>
      <c r="F459" s="22">
        <f>F460+F461+F462+F463+F464</f>
        <v>0</v>
      </c>
      <c r="G459" s="22">
        <f aca="true" t="shared" si="280" ref="G459:L459">G460+G461+G462+G463+G464</f>
        <v>0</v>
      </c>
      <c r="H459" s="22">
        <f t="shared" si="280"/>
        <v>0</v>
      </c>
      <c r="I459" s="22">
        <f t="shared" si="280"/>
        <v>0</v>
      </c>
      <c r="J459" s="22">
        <f t="shared" si="280"/>
        <v>0</v>
      </c>
      <c r="K459" s="22">
        <f t="shared" si="280"/>
        <v>0</v>
      </c>
      <c r="L459" s="23">
        <f t="shared" si="280"/>
        <v>0</v>
      </c>
    </row>
    <row r="460" spans="1:12" s="160" customFormat="1" ht="15.75">
      <c r="A460" s="43"/>
      <c r="B460" s="993" t="s">
        <v>256</v>
      </c>
      <c r="C460" s="993"/>
      <c r="D460" s="65" t="s">
        <v>198</v>
      </c>
      <c r="E460" s="32">
        <f t="shared" si="277"/>
        <v>0</v>
      </c>
      <c r="F460" s="32"/>
      <c r="G460" s="32"/>
      <c r="H460" s="32"/>
      <c r="I460" s="95"/>
      <c r="J460" s="32"/>
      <c r="K460" s="118"/>
      <c r="L460" s="33"/>
    </row>
    <row r="461" spans="1:12" ht="15.75">
      <c r="A461" s="43"/>
      <c r="B461" s="989" t="s">
        <v>329</v>
      </c>
      <c r="C461" s="989"/>
      <c r="D461" s="52" t="s">
        <v>330</v>
      </c>
      <c r="E461" s="32">
        <f t="shared" si="277"/>
        <v>0</v>
      </c>
      <c r="F461" s="32"/>
      <c r="G461" s="32"/>
      <c r="H461" s="32"/>
      <c r="I461" s="95"/>
      <c r="J461" s="32"/>
      <c r="K461" s="118"/>
      <c r="L461" s="33"/>
    </row>
    <row r="462" spans="1:12" ht="15.75">
      <c r="A462" s="43"/>
      <c r="B462" s="989" t="s">
        <v>0</v>
      </c>
      <c r="C462" s="989"/>
      <c r="D462" s="52" t="s">
        <v>1</v>
      </c>
      <c r="E462" s="32">
        <f t="shared" si="277"/>
        <v>0</v>
      </c>
      <c r="F462" s="32"/>
      <c r="G462" s="32"/>
      <c r="H462" s="32"/>
      <c r="I462" s="95"/>
      <c r="J462" s="32"/>
      <c r="K462" s="118"/>
      <c r="L462" s="33"/>
    </row>
    <row r="463" spans="1:12" ht="15.75">
      <c r="A463" s="43"/>
      <c r="B463" s="991" t="s">
        <v>562</v>
      </c>
      <c r="C463" s="992"/>
      <c r="D463" s="140" t="s">
        <v>561</v>
      </c>
      <c r="E463" s="32">
        <f t="shared" si="277"/>
        <v>0</v>
      </c>
      <c r="F463" s="32"/>
      <c r="G463" s="32"/>
      <c r="H463" s="32"/>
      <c r="I463" s="95"/>
      <c r="J463" s="32"/>
      <c r="K463" s="118"/>
      <c r="L463" s="33"/>
    </row>
    <row r="464" spans="1:12" ht="21" customHeight="1">
      <c r="A464" s="43"/>
      <c r="B464" s="66"/>
      <c r="C464" s="67" t="s">
        <v>781</v>
      </c>
      <c r="D464" s="140" t="s">
        <v>780</v>
      </c>
      <c r="E464" s="32">
        <f t="shared" si="277"/>
        <v>0</v>
      </c>
      <c r="F464" s="32"/>
      <c r="G464" s="32"/>
      <c r="H464" s="32"/>
      <c r="I464" s="95"/>
      <c r="J464" s="32"/>
      <c r="K464" s="118"/>
      <c r="L464" s="33"/>
    </row>
    <row r="465" spans="1:12" s="160" customFormat="1" ht="24" customHeight="1">
      <c r="A465" s="43" t="s">
        <v>71</v>
      </c>
      <c r="B465" s="30"/>
      <c r="C465" s="28"/>
      <c r="D465" s="939" t="s">
        <v>638</v>
      </c>
      <c r="E465" s="32">
        <f t="shared" si="277"/>
        <v>154867.06</v>
      </c>
      <c r="F465" s="32">
        <f>F466+F467</f>
        <v>38716.76</v>
      </c>
      <c r="G465" s="32">
        <f aca="true" t="shared" si="281" ref="G465:L465">G466+G467</f>
        <v>38716.76</v>
      </c>
      <c r="H465" s="32">
        <f t="shared" si="281"/>
        <v>38716.77</v>
      </c>
      <c r="I465" s="32">
        <f t="shared" si="281"/>
        <v>38716.77</v>
      </c>
      <c r="J465" s="32">
        <f t="shared" si="281"/>
        <v>0</v>
      </c>
      <c r="K465" s="32">
        <f t="shared" si="281"/>
        <v>0</v>
      </c>
      <c r="L465" s="33">
        <f t="shared" si="281"/>
        <v>0</v>
      </c>
    </row>
    <row r="466" spans="1:12" s="160" customFormat="1" ht="17.25" customHeight="1">
      <c r="A466" s="68" t="s">
        <v>11</v>
      </c>
      <c r="B466" s="36"/>
      <c r="C466" s="28"/>
      <c r="D466" s="148" t="s">
        <v>346</v>
      </c>
      <c r="E466" s="75">
        <f t="shared" si="277"/>
        <v>154867.06</v>
      </c>
      <c r="F466" s="75">
        <v>38716.76</v>
      </c>
      <c r="G466" s="75">
        <v>38716.76</v>
      </c>
      <c r="H466" s="75">
        <v>38716.77</v>
      </c>
      <c r="I466" s="75">
        <v>38716.77</v>
      </c>
      <c r="J466" s="32"/>
      <c r="K466" s="118"/>
      <c r="L466" s="33"/>
    </row>
    <row r="467" spans="1:12" ht="15.75">
      <c r="A467" s="68"/>
      <c r="B467" s="942" t="s">
        <v>69</v>
      </c>
      <c r="C467" s="942"/>
      <c r="D467" s="60" t="s">
        <v>70</v>
      </c>
      <c r="E467" s="32">
        <f t="shared" si="277"/>
        <v>0</v>
      </c>
      <c r="F467" s="75"/>
      <c r="G467" s="75"/>
      <c r="H467" s="75"/>
      <c r="I467" s="94"/>
      <c r="J467" s="32"/>
      <c r="K467" s="118"/>
      <c r="L467" s="33"/>
    </row>
    <row r="468" spans="1:12" s="160" customFormat="1" ht="24" customHeight="1">
      <c r="A468" s="43" t="s">
        <v>473</v>
      </c>
      <c r="B468" s="161"/>
      <c r="C468" s="69"/>
      <c r="D468" s="150" t="s">
        <v>381</v>
      </c>
      <c r="E468" s="22">
        <f t="shared" si="277"/>
        <v>20</v>
      </c>
      <c r="F468" s="22">
        <f>F469</f>
        <v>5</v>
      </c>
      <c r="G468" s="22">
        <f aca="true" t="shared" si="282" ref="G468:L468">G469</f>
        <v>5</v>
      </c>
      <c r="H468" s="22">
        <f t="shared" si="282"/>
        <v>5</v>
      </c>
      <c r="I468" s="22">
        <f t="shared" si="282"/>
        <v>5</v>
      </c>
      <c r="J468" s="22">
        <f t="shared" si="282"/>
        <v>21</v>
      </c>
      <c r="K468" s="22">
        <f t="shared" si="282"/>
        <v>21</v>
      </c>
      <c r="L468" s="23">
        <f t="shared" si="282"/>
        <v>22</v>
      </c>
    </row>
    <row r="469" spans="1:12" s="160" customFormat="1" ht="15.75">
      <c r="A469" s="43"/>
      <c r="B469" s="990" t="s">
        <v>429</v>
      </c>
      <c r="C469" s="990"/>
      <c r="D469" s="150" t="s">
        <v>576</v>
      </c>
      <c r="E469" s="75">
        <f t="shared" si="277"/>
        <v>20</v>
      </c>
      <c r="F469" s="75">
        <f>F470+F471+F472+F473+F474</f>
        <v>5</v>
      </c>
      <c r="G469" s="75">
        <f aca="true" t="shared" si="283" ref="G469:L469">G470+G471+G472+G473+G474</f>
        <v>5</v>
      </c>
      <c r="H469" s="75">
        <f t="shared" si="283"/>
        <v>5</v>
      </c>
      <c r="I469" s="75">
        <f t="shared" si="283"/>
        <v>5</v>
      </c>
      <c r="J469" s="75">
        <f t="shared" si="283"/>
        <v>21</v>
      </c>
      <c r="K469" s="75">
        <f t="shared" si="283"/>
        <v>21</v>
      </c>
      <c r="L469" s="76">
        <f t="shared" si="283"/>
        <v>22</v>
      </c>
    </row>
    <row r="470" spans="1:12" s="160" customFormat="1" ht="15.75">
      <c r="A470" s="43"/>
      <c r="B470" s="28" t="s">
        <v>384</v>
      </c>
      <c r="C470" s="30"/>
      <c r="D470" s="60" t="s">
        <v>235</v>
      </c>
      <c r="E470" s="75">
        <f t="shared" si="277"/>
        <v>20</v>
      </c>
      <c r="F470" s="75">
        <v>5</v>
      </c>
      <c r="G470" s="75">
        <v>5</v>
      </c>
      <c r="H470" s="75">
        <v>5</v>
      </c>
      <c r="I470" s="94">
        <v>5</v>
      </c>
      <c r="J470" s="75">
        <v>21</v>
      </c>
      <c r="K470" s="120">
        <v>21</v>
      </c>
      <c r="L470" s="76">
        <v>22</v>
      </c>
    </row>
    <row r="471" spans="1:12" s="160" customFormat="1" ht="15.75">
      <c r="A471" s="43"/>
      <c r="B471" s="28" t="s">
        <v>500</v>
      </c>
      <c r="C471" s="30"/>
      <c r="D471" s="60" t="s">
        <v>506</v>
      </c>
      <c r="E471" s="75">
        <f t="shared" si="277"/>
        <v>0</v>
      </c>
      <c r="F471" s="75"/>
      <c r="G471" s="75"/>
      <c r="H471" s="75"/>
      <c r="I471" s="94"/>
      <c r="J471" s="75"/>
      <c r="K471" s="120"/>
      <c r="L471" s="76"/>
    </row>
    <row r="472" spans="1:12" s="160" customFormat="1" ht="21.75" customHeight="1">
      <c r="A472" s="43"/>
      <c r="B472" s="28" t="s">
        <v>3</v>
      </c>
      <c r="C472" s="30"/>
      <c r="D472" s="60" t="s">
        <v>577</v>
      </c>
      <c r="E472" s="75">
        <f t="shared" si="277"/>
        <v>0</v>
      </c>
      <c r="F472" s="75"/>
      <c r="G472" s="75"/>
      <c r="H472" s="75"/>
      <c r="I472" s="94"/>
      <c r="J472" s="75"/>
      <c r="K472" s="120"/>
      <c r="L472" s="76"/>
    </row>
    <row r="473" spans="1:12" s="160" customFormat="1" ht="42" customHeight="1">
      <c r="A473" s="43"/>
      <c r="B473" s="942" t="s">
        <v>745</v>
      </c>
      <c r="C473" s="942"/>
      <c r="D473" s="60" t="s">
        <v>236</v>
      </c>
      <c r="E473" s="75">
        <f t="shared" si="277"/>
        <v>0</v>
      </c>
      <c r="F473" s="75"/>
      <c r="G473" s="75"/>
      <c r="H473" s="75"/>
      <c r="I473" s="94"/>
      <c r="J473" s="75"/>
      <c r="K473" s="75"/>
      <c r="L473" s="76"/>
    </row>
    <row r="474" spans="1:12" s="160" customFormat="1" ht="21.75" customHeight="1">
      <c r="A474" s="43"/>
      <c r="B474" s="28" t="s">
        <v>25</v>
      </c>
      <c r="C474" s="28"/>
      <c r="D474" s="60" t="s">
        <v>284</v>
      </c>
      <c r="E474" s="75">
        <f t="shared" si="277"/>
        <v>0</v>
      </c>
      <c r="F474" s="75"/>
      <c r="G474" s="75"/>
      <c r="H474" s="75"/>
      <c r="I474" s="94"/>
      <c r="J474" s="75"/>
      <c r="K474" s="120"/>
      <c r="L474" s="76"/>
    </row>
    <row r="475" spans="1:12" ht="18" customHeight="1">
      <c r="A475" s="43" t="s">
        <v>120</v>
      </c>
      <c r="B475" s="53"/>
      <c r="C475" s="69"/>
      <c r="D475" s="150" t="s">
        <v>285</v>
      </c>
      <c r="E475" s="123">
        <f t="shared" si="277"/>
        <v>0</v>
      </c>
      <c r="F475" s="123">
        <f>F476+F480</f>
        <v>0</v>
      </c>
      <c r="G475" s="123">
        <f aca="true" t="shared" si="284" ref="G475:L475">G476+G480</f>
        <v>0</v>
      </c>
      <c r="H475" s="123">
        <f t="shared" si="284"/>
        <v>0</v>
      </c>
      <c r="I475" s="123">
        <f t="shared" si="284"/>
        <v>0</v>
      </c>
      <c r="J475" s="123">
        <f t="shared" si="284"/>
        <v>0</v>
      </c>
      <c r="K475" s="123">
        <f t="shared" si="284"/>
        <v>0</v>
      </c>
      <c r="L475" s="124">
        <f t="shared" si="284"/>
        <v>0</v>
      </c>
    </row>
    <row r="476" spans="1:12" ht="15.75">
      <c r="A476" s="984" t="s">
        <v>279</v>
      </c>
      <c r="B476" s="985"/>
      <c r="C476" s="985"/>
      <c r="D476" s="60" t="s">
        <v>578</v>
      </c>
      <c r="E476" s="75">
        <f t="shared" si="277"/>
        <v>0</v>
      </c>
      <c r="F476" s="75">
        <f>F477+F478+F479</f>
        <v>0</v>
      </c>
      <c r="G476" s="75">
        <f aca="true" t="shared" si="285" ref="G476:L476">G477+G478+G479</f>
        <v>0</v>
      </c>
      <c r="H476" s="75">
        <f t="shared" si="285"/>
        <v>0</v>
      </c>
      <c r="I476" s="75">
        <f t="shared" si="285"/>
        <v>0</v>
      </c>
      <c r="J476" s="75">
        <f t="shared" si="285"/>
        <v>0</v>
      </c>
      <c r="K476" s="75">
        <f t="shared" si="285"/>
        <v>0</v>
      </c>
      <c r="L476" s="76">
        <f t="shared" si="285"/>
        <v>0</v>
      </c>
    </row>
    <row r="477" spans="1:12" ht="36" customHeight="1">
      <c r="A477" s="43"/>
      <c r="B477" s="942" t="s">
        <v>60</v>
      </c>
      <c r="C477" s="942"/>
      <c r="D477" s="60" t="s">
        <v>61</v>
      </c>
      <c r="E477" s="75">
        <f t="shared" si="277"/>
        <v>0</v>
      </c>
      <c r="F477" s="75"/>
      <c r="G477" s="75"/>
      <c r="H477" s="75"/>
      <c r="I477" s="94"/>
      <c r="J477" s="75"/>
      <c r="K477" s="75"/>
      <c r="L477" s="76"/>
    </row>
    <row r="478" spans="1:12" ht="15.75">
      <c r="A478" s="43"/>
      <c r="B478" s="942" t="s">
        <v>483</v>
      </c>
      <c r="C478" s="942"/>
      <c r="D478" s="60" t="s">
        <v>62</v>
      </c>
      <c r="E478" s="75">
        <f t="shared" si="277"/>
        <v>0</v>
      </c>
      <c r="F478" s="75"/>
      <c r="G478" s="75"/>
      <c r="H478" s="75"/>
      <c r="I478" s="94"/>
      <c r="J478" s="75"/>
      <c r="K478" s="75"/>
      <c r="L478" s="76"/>
    </row>
    <row r="479" spans="1:12" ht="15.75">
      <c r="A479" s="43"/>
      <c r="B479" s="942" t="s">
        <v>307</v>
      </c>
      <c r="C479" s="942"/>
      <c r="D479" s="60" t="s">
        <v>2</v>
      </c>
      <c r="E479" s="75">
        <f t="shared" si="277"/>
        <v>0</v>
      </c>
      <c r="F479" s="75"/>
      <c r="G479" s="75"/>
      <c r="H479" s="75"/>
      <c r="I479" s="94"/>
      <c r="J479" s="75"/>
      <c r="K479" s="75"/>
      <c r="L479" s="76"/>
    </row>
    <row r="480" spans="1:12" ht="15.75">
      <c r="A480" s="43" t="s">
        <v>837</v>
      </c>
      <c r="B480" s="28"/>
      <c r="C480" s="30"/>
      <c r="D480" s="60">
        <v>41.02</v>
      </c>
      <c r="E480" s="75">
        <f t="shared" si="277"/>
        <v>0</v>
      </c>
      <c r="F480" s="75">
        <f>F481+F483</f>
        <v>0</v>
      </c>
      <c r="G480" s="75">
        <f aca="true" t="shared" si="286" ref="G480:L480">G481+G483</f>
        <v>0</v>
      </c>
      <c r="H480" s="75">
        <f t="shared" si="286"/>
        <v>0</v>
      </c>
      <c r="I480" s="75">
        <f t="shared" si="286"/>
        <v>0</v>
      </c>
      <c r="J480" s="75">
        <f t="shared" si="286"/>
        <v>0</v>
      </c>
      <c r="K480" s="75">
        <f t="shared" si="286"/>
        <v>0</v>
      </c>
      <c r="L480" s="76">
        <f t="shared" si="286"/>
        <v>0</v>
      </c>
    </row>
    <row r="481" spans="1:12" ht="53.25" customHeight="1">
      <c r="A481" s="43"/>
      <c r="B481" s="986" t="s">
        <v>98</v>
      </c>
      <c r="C481" s="986"/>
      <c r="D481" s="60" t="s">
        <v>75</v>
      </c>
      <c r="E481" s="75">
        <f t="shared" si="277"/>
        <v>0</v>
      </c>
      <c r="F481" s="75">
        <f>F482</f>
        <v>0</v>
      </c>
      <c r="G481" s="75">
        <f aca="true" t="shared" si="287" ref="G481:L481">G482</f>
        <v>0</v>
      </c>
      <c r="H481" s="75">
        <f t="shared" si="287"/>
        <v>0</v>
      </c>
      <c r="I481" s="75">
        <f t="shared" si="287"/>
        <v>0</v>
      </c>
      <c r="J481" s="75">
        <f t="shared" si="287"/>
        <v>0</v>
      </c>
      <c r="K481" s="75">
        <f t="shared" si="287"/>
        <v>0</v>
      </c>
      <c r="L481" s="76">
        <f t="shared" si="287"/>
        <v>0</v>
      </c>
    </row>
    <row r="482" spans="1:12" ht="51" customHeight="1">
      <c r="A482" s="43"/>
      <c r="B482" s="70"/>
      <c r="C482" s="71" t="s">
        <v>586</v>
      </c>
      <c r="D482" s="60" t="s">
        <v>587</v>
      </c>
      <c r="E482" s="75">
        <f t="shared" si="277"/>
        <v>0</v>
      </c>
      <c r="F482" s="75"/>
      <c r="G482" s="75"/>
      <c r="H482" s="75"/>
      <c r="I482" s="94"/>
      <c r="J482" s="75"/>
      <c r="K482" s="75"/>
      <c r="L482" s="76"/>
    </row>
    <row r="483" spans="1:12" s="77" customFormat="1" ht="15.75">
      <c r="A483" s="72"/>
      <c r="B483" s="73"/>
      <c r="C483" s="74" t="s">
        <v>835</v>
      </c>
      <c r="D483" s="60" t="s">
        <v>836</v>
      </c>
      <c r="E483" s="75">
        <f t="shared" si="277"/>
        <v>0</v>
      </c>
      <c r="F483" s="75"/>
      <c r="G483" s="75"/>
      <c r="H483" s="75"/>
      <c r="I483" s="94"/>
      <c r="J483" s="75"/>
      <c r="K483" s="75"/>
      <c r="L483" s="76"/>
    </row>
    <row r="484" spans="1:12" ht="15.75">
      <c r="A484" s="19" t="s">
        <v>15</v>
      </c>
      <c r="B484" s="28"/>
      <c r="C484" s="28"/>
      <c r="D484" s="150" t="s">
        <v>382</v>
      </c>
      <c r="E484" s="123">
        <f t="shared" si="277"/>
        <v>15306</v>
      </c>
      <c r="F484" s="123">
        <f>F485</f>
        <v>3827</v>
      </c>
      <c r="G484" s="123">
        <f aca="true" t="shared" si="288" ref="G484:L484">G485</f>
        <v>3827</v>
      </c>
      <c r="H484" s="123">
        <f t="shared" si="288"/>
        <v>3827</v>
      </c>
      <c r="I484" s="123">
        <f t="shared" si="288"/>
        <v>3825</v>
      </c>
      <c r="J484" s="123">
        <f t="shared" si="288"/>
        <v>0</v>
      </c>
      <c r="K484" s="123">
        <f t="shared" si="288"/>
        <v>0</v>
      </c>
      <c r="L484" s="124">
        <f t="shared" si="288"/>
        <v>0</v>
      </c>
    </row>
    <row r="485" spans="1:12" ht="15.75">
      <c r="A485" s="982" t="s">
        <v>340</v>
      </c>
      <c r="B485" s="983"/>
      <c r="C485" s="983"/>
      <c r="D485" s="150" t="s">
        <v>383</v>
      </c>
      <c r="E485" s="123">
        <f t="shared" si="277"/>
        <v>15306</v>
      </c>
      <c r="F485" s="123">
        <f aca="true" t="shared" si="289" ref="F485:L485">F486+F518</f>
        <v>3827</v>
      </c>
      <c r="G485" s="123">
        <f t="shared" si="289"/>
        <v>3827</v>
      </c>
      <c r="H485" s="123">
        <f t="shared" si="289"/>
        <v>3827</v>
      </c>
      <c r="I485" s="123">
        <f t="shared" si="289"/>
        <v>3825</v>
      </c>
      <c r="J485" s="123">
        <f t="shared" si="289"/>
        <v>0</v>
      </c>
      <c r="K485" s="123">
        <f t="shared" si="289"/>
        <v>0</v>
      </c>
      <c r="L485" s="124">
        <f t="shared" si="289"/>
        <v>0</v>
      </c>
    </row>
    <row r="486" spans="1:12" ht="51.75" customHeight="1">
      <c r="A486" s="987" t="s">
        <v>867</v>
      </c>
      <c r="B486" s="988"/>
      <c r="C486" s="988"/>
      <c r="D486" s="150" t="s">
        <v>579</v>
      </c>
      <c r="E486" s="123">
        <f t="shared" si="277"/>
        <v>15306</v>
      </c>
      <c r="F486" s="123">
        <f>F487+F490+F491+F492+F493+F494+F495+F496+F500+F504+F505+F506+F507+F509+F510+F511+F512+F513+F514+F515+F516</f>
        <v>3827</v>
      </c>
      <c r="G486" s="123">
        <f aca="true" t="shared" si="290" ref="G486:L486">G487+G490+G491+G492+G493+G494+G495+G496+G500+G504+G505+G506+G507+G509+G510+G511+G512+G513+G514+G515+G516</f>
        <v>3827</v>
      </c>
      <c r="H486" s="123">
        <f t="shared" si="290"/>
        <v>3827</v>
      </c>
      <c r="I486" s="123">
        <f t="shared" si="290"/>
        <v>3825</v>
      </c>
      <c r="J486" s="123">
        <f t="shared" si="290"/>
        <v>0</v>
      </c>
      <c r="K486" s="123">
        <f t="shared" si="290"/>
        <v>0</v>
      </c>
      <c r="L486" s="124">
        <f t="shared" si="290"/>
        <v>0</v>
      </c>
    </row>
    <row r="487" spans="1:12" ht="15.75">
      <c r="A487" s="19"/>
      <c r="B487" s="943" t="s">
        <v>879</v>
      </c>
      <c r="C487" s="944"/>
      <c r="D487" s="60" t="s">
        <v>116</v>
      </c>
      <c r="E487" s="75">
        <f t="shared" si="277"/>
        <v>0</v>
      </c>
      <c r="F487" s="75">
        <f>F488+F489</f>
        <v>0</v>
      </c>
      <c r="G487" s="75">
        <f aca="true" t="shared" si="291" ref="G487:L487">G488+G489</f>
        <v>0</v>
      </c>
      <c r="H487" s="75">
        <f t="shared" si="291"/>
        <v>0</v>
      </c>
      <c r="I487" s="75">
        <f t="shared" si="291"/>
        <v>0</v>
      </c>
      <c r="J487" s="75">
        <f t="shared" si="291"/>
        <v>0</v>
      </c>
      <c r="K487" s="75">
        <f t="shared" si="291"/>
        <v>0</v>
      </c>
      <c r="L487" s="76">
        <f t="shared" si="291"/>
        <v>0</v>
      </c>
    </row>
    <row r="488" spans="1:12" ht="15.75">
      <c r="A488" s="19"/>
      <c r="B488" s="88"/>
      <c r="C488" s="162" t="s">
        <v>853</v>
      </c>
      <c r="D488" s="60" t="s">
        <v>854</v>
      </c>
      <c r="E488" s="75">
        <f t="shared" si="277"/>
        <v>0</v>
      </c>
      <c r="F488" s="75"/>
      <c r="G488" s="75"/>
      <c r="H488" s="75"/>
      <c r="I488" s="94"/>
      <c r="J488" s="94"/>
      <c r="K488" s="135"/>
      <c r="L488" s="136"/>
    </row>
    <row r="489" spans="1:12" ht="31.5">
      <c r="A489" s="19"/>
      <c r="B489" s="88"/>
      <c r="C489" s="162" t="s">
        <v>855</v>
      </c>
      <c r="D489" s="60" t="s">
        <v>856</v>
      </c>
      <c r="E489" s="75">
        <f t="shared" si="277"/>
        <v>0</v>
      </c>
      <c r="F489" s="75"/>
      <c r="G489" s="75"/>
      <c r="H489" s="75"/>
      <c r="I489" s="94"/>
      <c r="J489" s="94"/>
      <c r="K489" s="241"/>
      <c r="L489" s="242"/>
    </row>
    <row r="490" spans="1:12" ht="15.75">
      <c r="A490" s="19"/>
      <c r="B490" s="28" t="s">
        <v>501</v>
      </c>
      <c r="C490" s="30"/>
      <c r="D490" s="60" t="s">
        <v>117</v>
      </c>
      <c r="E490" s="75">
        <f t="shared" si="277"/>
        <v>0</v>
      </c>
      <c r="F490" s="75"/>
      <c r="G490" s="75"/>
      <c r="H490" s="75"/>
      <c r="I490" s="94"/>
      <c r="J490" s="75"/>
      <c r="K490" s="120"/>
      <c r="L490" s="76"/>
    </row>
    <row r="491" spans="1:12" ht="15.75">
      <c r="A491" s="19"/>
      <c r="B491" s="942" t="s">
        <v>505</v>
      </c>
      <c r="C491" s="942"/>
      <c r="D491" s="60" t="s">
        <v>333</v>
      </c>
      <c r="E491" s="75">
        <f t="shared" si="277"/>
        <v>0</v>
      </c>
      <c r="F491" s="75"/>
      <c r="G491" s="75"/>
      <c r="H491" s="75"/>
      <c r="I491" s="94"/>
      <c r="J491" s="75"/>
      <c r="K491" s="120"/>
      <c r="L491" s="76"/>
    </row>
    <row r="492" spans="1:12" ht="15.75">
      <c r="A492" s="19"/>
      <c r="B492" s="942" t="s">
        <v>16</v>
      </c>
      <c r="C492" s="942"/>
      <c r="D492" s="60" t="s">
        <v>17</v>
      </c>
      <c r="E492" s="75">
        <f t="shared" si="277"/>
        <v>4523</v>
      </c>
      <c r="F492" s="75">
        <v>1131</v>
      </c>
      <c r="G492" s="75">
        <v>1131</v>
      </c>
      <c r="H492" s="75">
        <v>1131</v>
      </c>
      <c r="I492" s="94">
        <v>1130</v>
      </c>
      <c r="J492" s="75"/>
      <c r="K492" s="120"/>
      <c r="L492" s="76"/>
    </row>
    <row r="493" spans="1:12" ht="15.75">
      <c r="A493" s="19"/>
      <c r="B493" s="942" t="s">
        <v>479</v>
      </c>
      <c r="C493" s="942"/>
      <c r="D493" s="60" t="s">
        <v>480</v>
      </c>
      <c r="E493" s="75">
        <f t="shared" si="277"/>
        <v>0</v>
      </c>
      <c r="F493" s="75"/>
      <c r="G493" s="75"/>
      <c r="H493" s="75"/>
      <c r="I493" s="94"/>
      <c r="J493" s="75"/>
      <c r="K493" s="120"/>
      <c r="L493" s="76"/>
    </row>
    <row r="494" spans="1:12" ht="15.75">
      <c r="A494" s="19"/>
      <c r="B494" s="970" t="s">
        <v>838</v>
      </c>
      <c r="C494" s="971"/>
      <c r="D494" s="60" t="s">
        <v>839</v>
      </c>
      <c r="E494" s="75">
        <f t="shared" si="277"/>
        <v>0</v>
      </c>
      <c r="F494" s="75"/>
      <c r="G494" s="75"/>
      <c r="H494" s="75"/>
      <c r="I494" s="94"/>
      <c r="J494" s="75"/>
      <c r="K494" s="120"/>
      <c r="L494" s="76"/>
    </row>
    <row r="495" spans="1:12" ht="15.75">
      <c r="A495" s="19"/>
      <c r="B495" s="942" t="s">
        <v>250</v>
      </c>
      <c r="C495" s="942"/>
      <c r="D495" s="60" t="s">
        <v>440</v>
      </c>
      <c r="E495" s="75">
        <f t="shared" si="277"/>
        <v>0</v>
      </c>
      <c r="F495" s="75"/>
      <c r="G495" s="75"/>
      <c r="H495" s="75"/>
      <c r="I495" s="94"/>
      <c r="J495" s="75"/>
      <c r="K495" s="75"/>
      <c r="L495" s="76"/>
    </row>
    <row r="496" spans="1:12" ht="35.25" customHeight="1">
      <c r="A496" s="19"/>
      <c r="B496" s="942" t="s">
        <v>1737</v>
      </c>
      <c r="C496" s="942"/>
      <c r="D496" s="60" t="s">
        <v>239</v>
      </c>
      <c r="E496" s="75">
        <f t="shared" si="277"/>
        <v>0</v>
      </c>
      <c r="F496" s="75">
        <f>F497+F498+F499</f>
        <v>0</v>
      </c>
      <c r="G496" s="75">
        <f aca="true" t="shared" si="292" ref="G496:L496">G497+G498+G499</f>
        <v>0</v>
      </c>
      <c r="H496" s="75">
        <f t="shared" si="292"/>
        <v>0</v>
      </c>
      <c r="I496" s="75">
        <f t="shared" si="292"/>
        <v>0</v>
      </c>
      <c r="J496" s="75">
        <f t="shared" si="292"/>
        <v>0</v>
      </c>
      <c r="K496" s="75">
        <f t="shared" si="292"/>
        <v>0</v>
      </c>
      <c r="L496" s="76">
        <f t="shared" si="292"/>
        <v>0</v>
      </c>
    </row>
    <row r="497" spans="1:12" ht="38.25" customHeight="1">
      <c r="A497" s="34"/>
      <c r="B497" s="36"/>
      <c r="C497" s="35" t="s">
        <v>134</v>
      </c>
      <c r="D497" s="60" t="s">
        <v>184</v>
      </c>
      <c r="E497" s="75">
        <f t="shared" si="277"/>
        <v>0</v>
      </c>
      <c r="F497" s="75"/>
      <c r="G497" s="75"/>
      <c r="H497" s="75"/>
      <c r="I497" s="94"/>
      <c r="J497" s="75"/>
      <c r="K497" s="120"/>
      <c r="L497" s="76"/>
    </row>
    <row r="498" spans="1:12" ht="15.75">
      <c r="A498" s="34"/>
      <c r="B498" s="36"/>
      <c r="C498" s="35" t="s">
        <v>360</v>
      </c>
      <c r="D498" s="60" t="s">
        <v>361</v>
      </c>
      <c r="E498" s="75">
        <f t="shared" si="277"/>
        <v>0</v>
      </c>
      <c r="F498" s="75"/>
      <c r="G498" s="75"/>
      <c r="H498" s="75"/>
      <c r="I498" s="94"/>
      <c r="J498" s="75"/>
      <c r="K498" s="120"/>
      <c r="L498" s="76"/>
    </row>
    <row r="499" spans="1:12" ht="15.75">
      <c r="A499" s="34"/>
      <c r="B499" s="36"/>
      <c r="C499" s="35" t="s">
        <v>362</v>
      </c>
      <c r="D499" s="60" t="s">
        <v>363</v>
      </c>
      <c r="E499" s="75">
        <f t="shared" si="277"/>
        <v>0</v>
      </c>
      <c r="F499" s="75"/>
      <c r="G499" s="75"/>
      <c r="H499" s="75"/>
      <c r="I499" s="94"/>
      <c r="J499" s="75"/>
      <c r="K499" s="120"/>
      <c r="L499" s="76"/>
    </row>
    <row r="500" spans="1:12" ht="38.25" customHeight="1">
      <c r="A500" s="19"/>
      <c r="B500" s="942" t="s">
        <v>413</v>
      </c>
      <c r="C500" s="942"/>
      <c r="D500" s="60" t="s">
        <v>414</v>
      </c>
      <c r="E500" s="75">
        <f t="shared" si="277"/>
        <v>0</v>
      </c>
      <c r="F500" s="75">
        <f>F501+F502+F503</f>
        <v>0</v>
      </c>
      <c r="G500" s="75">
        <f aca="true" t="shared" si="293" ref="G500:L500">G501+G502+G503</f>
        <v>0</v>
      </c>
      <c r="H500" s="75">
        <f t="shared" si="293"/>
        <v>0</v>
      </c>
      <c r="I500" s="75">
        <f t="shared" si="293"/>
        <v>0</v>
      </c>
      <c r="J500" s="75">
        <f t="shared" si="293"/>
        <v>0</v>
      </c>
      <c r="K500" s="75">
        <f t="shared" si="293"/>
        <v>0</v>
      </c>
      <c r="L500" s="76">
        <f t="shared" si="293"/>
        <v>0</v>
      </c>
    </row>
    <row r="501" spans="1:12" ht="31.5">
      <c r="A501" s="19"/>
      <c r="B501" s="36"/>
      <c r="C501" s="35" t="s">
        <v>296</v>
      </c>
      <c r="D501" s="60" t="s">
        <v>297</v>
      </c>
      <c r="E501" s="75">
        <f t="shared" si="277"/>
        <v>0</v>
      </c>
      <c r="F501" s="75"/>
      <c r="G501" s="75"/>
      <c r="H501" s="75"/>
      <c r="I501" s="94"/>
      <c r="J501" s="75"/>
      <c r="K501" s="120"/>
      <c r="L501" s="76"/>
    </row>
    <row r="502" spans="1:12" ht="36" customHeight="1">
      <c r="A502" s="19"/>
      <c r="B502" s="36"/>
      <c r="C502" s="35" t="s">
        <v>418</v>
      </c>
      <c r="D502" s="60" t="s">
        <v>419</v>
      </c>
      <c r="E502" s="75">
        <f t="shared" si="277"/>
        <v>0</v>
      </c>
      <c r="F502" s="75"/>
      <c r="G502" s="75"/>
      <c r="H502" s="75"/>
      <c r="I502" s="94"/>
      <c r="J502" s="75"/>
      <c r="K502" s="120"/>
      <c r="L502" s="76"/>
    </row>
    <row r="503" spans="1:12" ht="31.5" customHeight="1">
      <c r="A503" s="19"/>
      <c r="B503" s="36"/>
      <c r="C503" s="35" t="s">
        <v>364</v>
      </c>
      <c r="D503" s="60" t="s">
        <v>365</v>
      </c>
      <c r="E503" s="75">
        <f t="shared" si="277"/>
        <v>0</v>
      </c>
      <c r="F503" s="75"/>
      <c r="G503" s="75"/>
      <c r="H503" s="75"/>
      <c r="I503" s="94"/>
      <c r="J503" s="75"/>
      <c r="K503" s="120"/>
      <c r="L503" s="76"/>
    </row>
    <row r="504" spans="1:12" ht="40.5" customHeight="1">
      <c r="A504" s="19"/>
      <c r="B504" s="942" t="s">
        <v>746</v>
      </c>
      <c r="C504" s="942"/>
      <c r="D504" s="60" t="s">
        <v>253</v>
      </c>
      <c r="E504" s="75">
        <f t="shared" si="277"/>
        <v>0</v>
      </c>
      <c r="F504" s="75"/>
      <c r="G504" s="75"/>
      <c r="H504" s="75"/>
      <c r="I504" s="94"/>
      <c r="J504" s="75"/>
      <c r="K504" s="120"/>
      <c r="L504" s="76"/>
    </row>
    <row r="505" spans="1:12" ht="15.75">
      <c r="A505" s="19"/>
      <c r="B505" s="28" t="s">
        <v>540</v>
      </c>
      <c r="C505" s="30"/>
      <c r="D505" s="60" t="s">
        <v>148</v>
      </c>
      <c r="E505" s="75">
        <f t="shared" si="277"/>
        <v>0</v>
      </c>
      <c r="F505" s="75"/>
      <c r="G505" s="75"/>
      <c r="H505" s="75"/>
      <c r="I505" s="94"/>
      <c r="J505" s="75"/>
      <c r="K505" s="120"/>
      <c r="L505" s="76"/>
    </row>
    <row r="506" spans="1:12" ht="15.75">
      <c r="A506" s="19"/>
      <c r="B506" s="942" t="s">
        <v>546</v>
      </c>
      <c r="C506" s="942"/>
      <c r="D506" s="60" t="s">
        <v>547</v>
      </c>
      <c r="E506" s="75">
        <f t="shared" si="277"/>
        <v>0</v>
      </c>
      <c r="F506" s="75"/>
      <c r="G506" s="75"/>
      <c r="H506" s="75"/>
      <c r="I506" s="94"/>
      <c r="J506" s="75"/>
      <c r="K506" s="120"/>
      <c r="L506" s="76"/>
    </row>
    <row r="507" spans="1:12" ht="15.75">
      <c r="A507" s="19"/>
      <c r="B507" s="942" t="s">
        <v>350</v>
      </c>
      <c r="C507" s="942"/>
      <c r="D507" s="60" t="s">
        <v>341</v>
      </c>
      <c r="E507" s="75">
        <f t="shared" si="277"/>
        <v>0</v>
      </c>
      <c r="F507" s="75">
        <f>F508</f>
        <v>0</v>
      </c>
      <c r="G507" s="75">
        <f aca="true" t="shared" si="294" ref="G507:L507">G508</f>
        <v>0</v>
      </c>
      <c r="H507" s="75">
        <f t="shared" si="294"/>
        <v>0</v>
      </c>
      <c r="I507" s="75">
        <f t="shared" si="294"/>
        <v>0</v>
      </c>
      <c r="J507" s="75">
        <f t="shared" si="294"/>
        <v>0</v>
      </c>
      <c r="K507" s="75">
        <f t="shared" si="294"/>
        <v>0</v>
      </c>
      <c r="L507" s="76">
        <f t="shared" si="294"/>
        <v>0</v>
      </c>
    </row>
    <row r="508" spans="1:12" ht="40.5" customHeight="1">
      <c r="A508" s="19"/>
      <c r="B508" s="35"/>
      <c r="C508" s="35" t="s">
        <v>439</v>
      </c>
      <c r="D508" s="60" t="s">
        <v>344</v>
      </c>
      <c r="E508" s="75">
        <f t="shared" si="277"/>
        <v>0</v>
      </c>
      <c r="F508" s="75"/>
      <c r="G508" s="75"/>
      <c r="H508" s="75"/>
      <c r="I508" s="94"/>
      <c r="J508" s="75"/>
      <c r="K508" s="120"/>
      <c r="L508" s="76"/>
    </row>
    <row r="509" spans="1:12" ht="40.5" customHeight="1">
      <c r="A509" s="19"/>
      <c r="B509" s="942" t="s">
        <v>237</v>
      </c>
      <c r="C509" s="942"/>
      <c r="D509" s="60" t="s">
        <v>342</v>
      </c>
      <c r="E509" s="75">
        <f t="shared" si="277"/>
        <v>0</v>
      </c>
      <c r="F509" s="75"/>
      <c r="G509" s="75"/>
      <c r="H509" s="75"/>
      <c r="I509" s="94"/>
      <c r="J509" s="75"/>
      <c r="K509" s="120"/>
      <c r="L509" s="76"/>
    </row>
    <row r="510" spans="1:12" ht="15.75">
      <c r="A510" s="19"/>
      <c r="B510" s="81" t="s">
        <v>661</v>
      </c>
      <c r="C510" s="36"/>
      <c r="D510" s="60" t="s">
        <v>662</v>
      </c>
      <c r="E510" s="75">
        <f t="shared" si="277"/>
        <v>5000</v>
      </c>
      <c r="F510" s="75">
        <v>1250</v>
      </c>
      <c r="G510" s="75">
        <v>1250</v>
      </c>
      <c r="H510" s="75">
        <v>1250</v>
      </c>
      <c r="I510" s="94">
        <v>1250</v>
      </c>
      <c r="J510" s="75">
        <v>0</v>
      </c>
      <c r="K510" s="120"/>
      <c r="L510" s="76"/>
    </row>
    <row r="511" spans="1:12" ht="20.25" customHeight="1">
      <c r="A511" s="82"/>
      <c r="B511" s="976" t="s">
        <v>328</v>
      </c>
      <c r="C511" s="976"/>
      <c r="D511" s="60" t="s">
        <v>436</v>
      </c>
      <c r="E511" s="75">
        <f t="shared" si="277"/>
        <v>0</v>
      </c>
      <c r="F511" s="75"/>
      <c r="G511" s="75"/>
      <c r="H511" s="75"/>
      <c r="I511" s="94"/>
      <c r="J511" s="75"/>
      <c r="K511" s="120"/>
      <c r="L511" s="76"/>
    </row>
    <row r="512" spans="1:12" ht="21.75" customHeight="1">
      <c r="A512" s="82"/>
      <c r="B512" s="977" t="s">
        <v>152</v>
      </c>
      <c r="C512" s="977"/>
      <c r="D512" s="60" t="s">
        <v>153</v>
      </c>
      <c r="E512" s="75">
        <f t="shared" si="277"/>
        <v>0</v>
      </c>
      <c r="F512" s="75">
        <v>0</v>
      </c>
      <c r="G512" s="75">
        <v>0</v>
      </c>
      <c r="H512" s="75">
        <v>0</v>
      </c>
      <c r="I512" s="94">
        <v>0</v>
      </c>
      <c r="J512" s="75">
        <v>0</v>
      </c>
      <c r="K512" s="120">
        <v>0</v>
      </c>
      <c r="L512" s="76">
        <v>0</v>
      </c>
    </row>
    <row r="513" spans="1:12" ht="36.75" customHeight="1">
      <c r="A513" s="82"/>
      <c r="B513" s="944" t="s">
        <v>588</v>
      </c>
      <c r="C513" s="944"/>
      <c r="D513" s="60" t="s">
        <v>589</v>
      </c>
      <c r="E513" s="75">
        <f t="shared" si="277"/>
        <v>0</v>
      </c>
      <c r="F513" s="75"/>
      <c r="G513" s="75"/>
      <c r="H513" s="75"/>
      <c r="I513" s="94"/>
      <c r="J513" s="75"/>
      <c r="K513" s="120"/>
      <c r="L513" s="76"/>
    </row>
    <row r="514" spans="1:12" ht="29.25" customHeight="1">
      <c r="A514" s="82"/>
      <c r="B514" s="978" t="s">
        <v>748</v>
      </c>
      <c r="C514" s="965"/>
      <c r="D514" s="60" t="s">
        <v>736</v>
      </c>
      <c r="E514" s="75">
        <f t="shared" si="277"/>
        <v>5783</v>
      </c>
      <c r="F514" s="75">
        <v>1446</v>
      </c>
      <c r="G514" s="75">
        <v>1446</v>
      </c>
      <c r="H514" s="75">
        <v>1446</v>
      </c>
      <c r="I514" s="94">
        <v>1445</v>
      </c>
      <c r="J514" s="75">
        <v>0</v>
      </c>
      <c r="K514" s="120">
        <v>0</v>
      </c>
      <c r="L514" s="76">
        <v>0</v>
      </c>
    </row>
    <row r="515" spans="1:14" s="77" customFormat="1" ht="15.75">
      <c r="A515" s="153"/>
      <c r="B515" s="974" t="s">
        <v>834</v>
      </c>
      <c r="C515" s="975"/>
      <c r="D515" s="60" t="s">
        <v>833</v>
      </c>
      <c r="E515" s="75">
        <f t="shared" si="277"/>
        <v>0</v>
      </c>
      <c r="F515" s="75"/>
      <c r="G515" s="75"/>
      <c r="H515" s="75"/>
      <c r="I515" s="94"/>
      <c r="J515" s="75"/>
      <c r="K515" s="120"/>
      <c r="L515" s="76"/>
      <c r="M515" s="85"/>
      <c r="N515" s="163"/>
    </row>
    <row r="516" spans="1:14" ht="15.75">
      <c r="A516" s="84"/>
      <c r="B516" s="978" t="s">
        <v>866</v>
      </c>
      <c r="C516" s="979"/>
      <c r="D516" s="60" t="s">
        <v>857</v>
      </c>
      <c r="E516" s="75">
        <f t="shared" si="277"/>
        <v>0</v>
      </c>
      <c r="F516" s="75">
        <f>F517</f>
        <v>0</v>
      </c>
      <c r="G516" s="75">
        <f aca="true" t="shared" si="295" ref="G516:L516">G517</f>
        <v>0</v>
      </c>
      <c r="H516" s="75">
        <f t="shared" si="295"/>
        <v>0</v>
      </c>
      <c r="I516" s="75">
        <f t="shared" si="295"/>
        <v>0</v>
      </c>
      <c r="J516" s="75">
        <f t="shared" si="295"/>
        <v>0</v>
      </c>
      <c r="K516" s="75">
        <f t="shared" si="295"/>
        <v>0</v>
      </c>
      <c r="L516" s="76">
        <f t="shared" si="295"/>
        <v>0</v>
      </c>
      <c r="M516" s="62"/>
      <c r="N516" s="63"/>
    </row>
    <row r="517" spans="1:14" ht="43.5" customHeight="1">
      <c r="A517" s="84"/>
      <c r="B517" s="87"/>
      <c r="C517" s="86" t="s">
        <v>860</v>
      </c>
      <c r="D517" s="60" t="s">
        <v>861</v>
      </c>
      <c r="E517" s="75">
        <f t="shared" si="277"/>
        <v>0</v>
      </c>
      <c r="F517" s="75"/>
      <c r="G517" s="75"/>
      <c r="H517" s="75"/>
      <c r="I517" s="94"/>
      <c r="J517" s="75"/>
      <c r="K517" s="120"/>
      <c r="L517" s="76"/>
      <c r="M517" s="62"/>
      <c r="N517" s="63"/>
    </row>
    <row r="518" spans="1:12" ht="25.5" customHeight="1">
      <c r="A518" s="982" t="s">
        <v>852</v>
      </c>
      <c r="B518" s="983"/>
      <c r="C518" s="983"/>
      <c r="D518" s="150" t="s">
        <v>334</v>
      </c>
      <c r="E518" s="75">
        <f t="shared" si="277"/>
        <v>0</v>
      </c>
      <c r="F518" s="75">
        <f>F519+F520</f>
        <v>0</v>
      </c>
      <c r="G518" s="75">
        <f aca="true" t="shared" si="296" ref="G518:L518">G519+G520</f>
        <v>0</v>
      </c>
      <c r="H518" s="75">
        <f t="shared" si="296"/>
        <v>0</v>
      </c>
      <c r="I518" s="75">
        <f t="shared" si="296"/>
        <v>0</v>
      </c>
      <c r="J518" s="75">
        <f t="shared" si="296"/>
        <v>0</v>
      </c>
      <c r="K518" s="75">
        <f t="shared" si="296"/>
        <v>0</v>
      </c>
      <c r="L518" s="76">
        <f t="shared" si="296"/>
        <v>0</v>
      </c>
    </row>
    <row r="519" spans="1:12" ht="15.75">
      <c r="A519" s="82"/>
      <c r="B519" s="1051" t="s">
        <v>750</v>
      </c>
      <c r="C519" s="971"/>
      <c r="D519" s="60" t="s">
        <v>739</v>
      </c>
      <c r="E519" s="75">
        <f t="shared" si="277"/>
        <v>0</v>
      </c>
      <c r="F519" s="75"/>
      <c r="G519" s="75"/>
      <c r="H519" s="75"/>
      <c r="I519" s="94"/>
      <c r="J519" s="75"/>
      <c r="K519" s="120"/>
      <c r="L519" s="76"/>
    </row>
    <row r="520" spans="1:12" ht="15.75">
      <c r="A520" s="82"/>
      <c r="B520" s="1051" t="s">
        <v>851</v>
      </c>
      <c r="C520" s="1052"/>
      <c r="D520" s="60" t="s">
        <v>843</v>
      </c>
      <c r="E520" s="75">
        <f aca="true" t="shared" si="297" ref="E520:E583">F520+G520+H520+I520</f>
        <v>0</v>
      </c>
      <c r="F520" s="75">
        <f>F521</f>
        <v>0</v>
      </c>
      <c r="G520" s="75">
        <f aca="true" t="shared" si="298" ref="G520:L520">G521</f>
        <v>0</v>
      </c>
      <c r="H520" s="75">
        <f t="shared" si="298"/>
        <v>0</v>
      </c>
      <c r="I520" s="75">
        <f t="shared" si="298"/>
        <v>0</v>
      </c>
      <c r="J520" s="75">
        <f t="shared" si="298"/>
        <v>0</v>
      </c>
      <c r="K520" s="75">
        <f t="shared" si="298"/>
        <v>0</v>
      </c>
      <c r="L520" s="76">
        <f t="shared" si="298"/>
        <v>0</v>
      </c>
    </row>
    <row r="521" spans="1:12" ht="39.75" customHeight="1">
      <c r="A521" s="82"/>
      <c r="B521" s="90"/>
      <c r="C521" s="91" t="s">
        <v>847</v>
      </c>
      <c r="D521" s="60" t="s">
        <v>845</v>
      </c>
      <c r="E521" s="75">
        <f t="shared" si="297"/>
        <v>0</v>
      </c>
      <c r="F521" s="75"/>
      <c r="G521" s="75"/>
      <c r="H521" s="75"/>
      <c r="I521" s="94"/>
      <c r="J521" s="75"/>
      <c r="K521" s="120"/>
      <c r="L521" s="76"/>
    </row>
    <row r="522" spans="1:12" ht="39.75" customHeight="1">
      <c r="A522" s="980" t="s">
        <v>375</v>
      </c>
      <c r="B522" s="981"/>
      <c r="C522" s="981"/>
      <c r="D522" s="150" t="s">
        <v>315</v>
      </c>
      <c r="E522" s="75">
        <f t="shared" si="297"/>
        <v>0</v>
      </c>
      <c r="F522" s="75">
        <f>F523+F526+F529+F532+F537+F540+F545+F550+F555+F560+F565+F570+F575+F580</f>
        <v>0</v>
      </c>
      <c r="G522" s="75">
        <f aca="true" t="shared" si="299" ref="G522:L522">G523+G526+G529+G532+G537+G540+G545+G550+G555+G560+G565+G570+G575+G580</f>
        <v>0</v>
      </c>
      <c r="H522" s="75">
        <f t="shared" si="299"/>
        <v>0</v>
      </c>
      <c r="I522" s="75">
        <f t="shared" si="299"/>
        <v>0</v>
      </c>
      <c r="J522" s="75">
        <f t="shared" si="299"/>
        <v>0</v>
      </c>
      <c r="K522" s="75">
        <f t="shared" si="299"/>
        <v>0</v>
      </c>
      <c r="L522" s="76">
        <f t="shared" si="299"/>
        <v>0</v>
      </c>
    </row>
    <row r="523" spans="1:12" ht="24" customHeight="1">
      <c r="A523" s="89"/>
      <c r="B523" s="942" t="s">
        <v>773</v>
      </c>
      <c r="C523" s="942"/>
      <c r="D523" s="60" t="s">
        <v>316</v>
      </c>
      <c r="E523" s="75">
        <f t="shared" si="297"/>
        <v>0</v>
      </c>
      <c r="F523" s="75">
        <f>SUM(F524:F525)</f>
        <v>0</v>
      </c>
      <c r="G523" s="75">
        <f aca="true" t="shared" si="300" ref="G523:L523">SUM(G524:G525)</f>
        <v>0</v>
      </c>
      <c r="H523" s="75">
        <f t="shared" si="300"/>
        <v>0</v>
      </c>
      <c r="I523" s="75">
        <f t="shared" si="300"/>
        <v>0</v>
      </c>
      <c r="J523" s="75">
        <f t="shared" si="300"/>
        <v>0</v>
      </c>
      <c r="K523" s="75">
        <f t="shared" si="300"/>
        <v>0</v>
      </c>
      <c r="L523" s="76">
        <f t="shared" si="300"/>
        <v>0</v>
      </c>
    </row>
    <row r="524" spans="1:12" ht="18" customHeight="1">
      <c r="A524" s="89"/>
      <c r="B524" s="36"/>
      <c r="C524" s="28" t="s">
        <v>602</v>
      </c>
      <c r="D524" s="60" t="s">
        <v>603</v>
      </c>
      <c r="E524" s="75">
        <f t="shared" si="297"/>
        <v>0</v>
      </c>
      <c r="F524" s="75"/>
      <c r="G524" s="75"/>
      <c r="H524" s="75"/>
      <c r="I524" s="94"/>
      <c r="J524" s="75"/>
      <c r="K524" s="75"/>
      <c r="L524" s="76"/>
    </row>
    <row r="525" spans="1:12" s="77" customFormat="1" ht="15.75">
      <c r="A525" s="92"/>
      <c r="B525" s="93"/>
      <c r="C525" s="58" t="s">
        <v>608</v>
      </c>
      <c r="D525" s="60" t="s">
        <v>772</v>
      </c>
      <c r="E525" s="75">
        <f t="shared" si="297"/>
        <v>0</v>
      </c>
      <c r="F525" s="75"/>
      <c r="G525" s="75"/>
      <c r="H525" s="75"/>
      <c r="I525" s="94"/>
      <c r="J525" s="75"/>
      <c r="K525" s="75"/>
      <c r="L525" s="76"/>
    </row>
    <row r="526" spans="1:12" s="77" customFormat="1" ht="24.75" customHeight="1">
      <c r="A526" s="92"/>
      <c r="B526" s="969" t="s">
        <v>775</v>
      </c>
      <c r="C526" s="969"/>
      <c r="D526" s="60" t="s">
        <v>317</v>
      </c>
      <c r="E526" s="75">
        <f t="shared" si="297"/>
        <v>0</v>
      </c>
      <c r="F526" s="75">
        <f>F527+F528</f>
        <v>0</v>
      </c>
      <c r="G526" s="75">
        <f aca="true" t="shared" si="301" ref="G526:L526">G527+G528</f>
        <v>0</v>
      </c>
      <c r="H526" s="75">
        <f t="shared" si="301"/>
        <v>0</v>
      </c>
      <c r="I526" s="75">
        <f t="shared" si="301"/>
        <v>0</v>
      </c>
      <c r="J526" s="75">
        <f t="shared" si="301"/>
        <v>0</v>
      </c>
      <c r="K526" s="75">
        <f t="shared" si="301"/>
        <v>0</v>
      </c>
      <c r="L526" s="76">
        <f t="shared" si="301"/>
        <v>0</v>
      </c>
    </row>
    <row r="527" spans="1:12" s="77" customFormat="1" ht="18" customHeight="1">
      <c r="A527" s="92"/>
      <c r="B527" s="93"/>
      <c r="C527" s="58" t="s">
        <v>602</v>
      </c>
      <c r="D527" s="60" t="s">
        <v>604</v>
      </c>
      <c r="E527" s="75">
        <f t="shared" si="297"/>
        <v>0</v>
      </c>
      <c r="F527" s="75"/>
      <c r="G527" s="75"/>
      <c r="H527" s="75"/>
      <c r="I527" s="94"/>
      <c r="J527" s="75"/>
      <c r="K527" s="75"/>
      <c r="L527" s="76"/>
    </row>
    <row r="528" spans="1:12" s="77" customFormat="1" ht="15.75">
      <c r="A528" s="92"/>
      <c r="B528" s="93"/>
      <c r="C528" s="58" t="s">
        <v>608</v>
      </c>
      <c r="D528" s="60" t="s">
        <v>774</v>
      </c>
      <c r="E528" s="75">
        <f t="shared" si="297"/>
        <v>0</v>
      </c>
      <c r="F528" s="75"/>
      <c r="G528" s="75"/>
      <c r="H528" s="75"/>
      <c r="I528" s="94"/>
      <c r="J528" s="75"/>
      <c r="K528" s="75"/>
      <c r="L528" s="76"/>
    </row>
    <row r="529" spans="1:12" s="77" customFormat="1" ht="22.5" customHeight="1">
      <c r="A529" s="92"/>
      <c r="B529" s="969" t="s">
        <v>777</v>
      </c>
      <c r="C529" s="969"/>
      <c r="D529" s="60" t="s">
        <v>318</v>
      </c>
      <c r="E529" s="75">
        <f t="shared" si="297"/>
        <v>0</v>
      </c>
      <c r="F529" s="75">
        <f>F530+F531</f>
        <v>0</v>
      </c>
      <c r="G529" s="75">
        <f aca="true" t="shared" si="302" ref="G529:L529">G530+G531</f>
        <v>0</v>
      </c>
      <c r="H529" s="75">
        <f t="shared" si="302"/>
        <v>0</v>
      </c>
      <c r="I529" s="75">
        <f t="shared" si="302"/>
        <v>0</v>
      </c>
      <c r="J529" s="75">
        <f t="shared" si="302"/>
        <v>0</v>
      </c>
      <c r="K529" s="75">
        <f t="shared" si="302"/>
        <v>0</v>
      </c>
      <c r="L529" s="76">
        <f t="shared" si="302"/>
        <v>0</v>
      </c>
    </row>
    <row r="530" spans="1:12" s="77" customFormat="1" ht="15.75">
      <c r="A530" s="92"/>
      <c r="B530" s="93"/>
      <c r="C530" s="58" t="s">
        <v>602</v>
      </c>
      <c r="D530" s="60" t="s">
        <v>605</v>
      </c>
      <c r="E530" s="75">
        <f t="shared" si="297"/>
        <v>0</v>
      </c>
      <c r="F530" s="75"/>
      <c r="G530" s="75"/>
      <c r="H530" s="75"/>
      <c r="I530" s="94"/>
      <c r="J530" s="75"/>
      <c r="K530" s="75"/>
      <c r="L530" s="76"/>
    </row>
    <row r="531" spans="1:12" s="77" customFormat="1" ht="15.75">
      <c r="A531" s="92"/>
      <c r="B531" s="93"/>
      <c r="C531" s="58" t="s">
        <v>608</v>
      </c>
      <c r="D531" s="60" t="s">
        <v>776</v>
      </c>
      <c r="E531" s="75">
        <f t="shared" si="297"/>
        <v>0</v>
      </c>
      <c r="F531" s="75"/>
      <c r="G531" s="75"/>
      <c r="H531" s="75"/>
      <c r="I531" s="94"/>
      <c r="J531" s="75"/>
      <c r="K531" s="75"/>
      <c r="L531" s="76"/>
    </row>
    <row r="532" spans="1:12" s="77" customFormat="1" ht="15.75">
      <c r="A532" s="92"/>
      <c r="B532" s="969" t="s">
        <v>751</v>
      </c>
      <c r="C532" s="969"/>
      <c r="D532" s="60" t="s">
        <v>319</v>
      </c>
      <c r="E532" s="75">
        <f t="shared" si="297"/>
        <v>0</v>
      </c>
      <c r="F532" s="75">
        <f>F533+F534+F535+F536</f>
        <v>0</v>
      </c>
      <c r="G532" s="75">
        <f aca="true" t="shared" si="303" ref="G532:L532">G533+G534+G535+G536</f>
        <v>0</v>
      </c>
      <c r="H532" s="75">
        <f t="shared" si="303"/>
        <v>0</v>
      </c>
      <c r="I532" s="75">
        <f t="shared" si="303"/>
        <v>0</v>
      </c>
      <c r="J532" s="75">
        <f t="shared" si="303"/>
        <v>0</v>
      </c>
      <c r="K532" s="75">
        <f t="shared" si="303"/>
        <v>0</v>
      </c>
      <c r="L532" s="76">
        <f t="shared" si="303"/>
        <v>0</v>
      </c>
    </row>
    <row r="533" spans="1:12" s="77" customFormat="1" ht="15.75">
      <c r="A533" s="92"/>
      <c r="B533" s="93"/>
      <c r="C533" s="58" t="s">
        <v>601</v>
      </c>
      <c r="D533" s="60" t="s">
        <v>606</v>
      </c>
      <c r="E533" s="75">
        <f t="shared" si="297"/>
        <v>0</v>
      </c>
      <c r="F533" s="75"/>
      <c r="G533" s="75"/>
      <c r="H533" s="75"/>
      <c r="I533" s="94"/>
      <c r="J533" s="75"/>
      <c r="K533" s="75"/>
      <c r="L533" s="76"/>
    </row>
    <row r="534" spans="1:12" s="77" customFormat="1" ht="15.75">
      <c r="A534" s="92"/>
      <c r="B534" s="93"/>
      <c r="C534" s="58" t="s">
        <v>602</v>
      </c>
      <c r="D534" s="60" t="s">
        <v>643</v>
      </c>
      <c r="E534" s="75">
        <f t="shared" si="297"/>
        <v>0</v>
      </c>
      <c r="F534" s="75"/>
      <c r="G534" s="75"/>
      <c r="H534" s="75"/>
      <c r="I534" s="94"/>
      <c r="J534" s="75"/>
      <c r="K534" s="75"/>
      <c r="L534" s="76"/>
    </row>
    <row r="535" spans="1:12" s="77" customFormat="1" ht="15.75">
      <c r="A535" s="92"/>
      <c r="B535" s="93"/>
      <c r="C535" s="58" t="s">
        <v>703</v>
      </c>
      <c r="D535" s="60" t="s">
        <v>649</v>
      </c>
      <c r="E535" s="75">
        <f t="shared" si="297"/>
        <v>0</v>
      </c>
      <c r="F535" s="75"/>
      <c r="G535" s="75"/>
      <c r="H535" s="75"/>
      <c r="I535" s="94"/>
      <c r="J535" s="75"/>
      <c r="K535" s="75"/>
      <c r="L535" s="76"/>
    </row>
    <row r="536" spans="1:12" s="77" customFormat="1" ht="15.75">
      <c r="A536" s="92"/>
      <c r="B536" s="93"/>
      <c r="C536" s="58" t="s">
        <v>608</v>
      </c>
      <c r="D536" s="60" t="s">
        <v>609</v>
      </c>
      <c r="E536" s="75">
        <f t="shared" si="297"/>
        <v>0</v>
      </c>
      <c r="F536" s="75"/>
      <c r="G536" s="75"/>
      <c r="H536" s="75"/>
      <c r="I536" s="94"/>
      <c r="J536" s="75"/>
      <c r="K536" s="75"/>
      <c r="L536" s="76"/>
    </row>
    <row r="537" spans="1:12" s="77" customFormat="1" ht="15.75">
      <c r="A537" s="92"/>
      <c r="B537" s="969" t="s">
        <v>779</v>
      </c>
      <c r="C537" s="969"/>
      <c r="D537" s="60" t="s">
        <v>320</v>
      </c>
      <c r="E537" s="75">
        <f t="shared" si="297"/>
        <v>0</v>
      </c>
      <c r="F537" s="75">
        <f>F538+F539</f>
        <v>0</v>
      </c>
      <c r="G537" s="75">
        <f aca="true" t="shared" si="304" ref="G537:L537">G538+G539</f>
        <v>0</v>
      </c>
      <c r="H537" s="75">
        <f t="shared" si="304"/>
        <v>0</v>
      </c>
      <c r="I537" s="75">
        <f t="shared" si="304"/>
        <v>0</v>
      </c>
      <c r="J537" s="75">
        <f t="shared" si="304"/>
        <v>0</v>
      </c>
      <c r="K537" s="75">
        <f t="shared" si="304"/>
        <v>0</v>
      </c>
      <c r="L537" s="76">
        <f t="shared" si="304"/>
        <v>0</v>
      </c>
    </row>
    <row r="538" spans="1:12" s="77" customFormat="1" ht="15.75">
      <c r="A538" s="92"/>
      <c r="B538" s="93"/>
      <c r="C538" s="58" t="s">
        <v>602</v>
      </c>
      <c r="D538" s="60" t="s">
        <v>644</v>
      </c>
      <c r="E538" s="75">
        <f t="shared" si="297"/>
        <v>0</v>
      </c>
      <c r="F538" s="75"/>
      <c r="G538" s="75"/>
      <c r="H538" s="75"/>
      <c r="I538" s="94"/>
      <c r="J538" s="75"/>
      <c r="K538" s="75"/>
      <c r="L538" s="76"/>
    </row>
    <row r="539" spans="1:12" s="77" customFormat="1" ht="15.75">
      <c r="A539" s="92"/>
      <c r="B539" s="93"/>
      <c r="C539" s="58" t="s">
        <v>608</v>
      </c>
      <c r="D539" s="60" t="s">
        <v>778</v>
      </c>
      <c r="E539" s="75">
        <f t="shared" si="297"/>
        <v>0</v>
      </c>
      <c r="F539" s="75"/>
      <c r="G539" s="75"/>
      <c r="H539" s="75"/>
      <c r="I539" s="94"/>
      <c r="J539" s="75"/>
      <c r="K539" s="75"/>
      <c r="L539" s="76"/>
    </row>
    <row r="540" spans="1:12" ht="15.75">
      <c r="A540" s="89"/>
      <c r="B540" s="942" t="s">
        <v>611</v>
      </c>
      <c r="C540" s="942"/>
      <c r="D540" s="60" t="s">
        <v>321</v>
      </c>
      <c r="E540" s="75">
        <f t="shared" si="297"/>
        <v>0</v>
      </c>
      <c r="F540" s="75">
        <f>F541+F542+F543+F544</f>
        <v>0</v>
      </c>
      <c r="G540" s="75">
        <f aca="true" t="shared" si="305" ref="G540:L540">G541+G542+G543+G544</f>
        <v>0</v>
      </c>
      <c r="H540" s="75">
        <f t="shared" si="305"/>
        <v>0</v>
      </c>
      <c r="I540" s="75">
        <f t="shared" si="305"/>
        <v>0</v>
      </c>
      <c r="J540" s="75">
        <f t="shared" si="305"/>
        <v>0</v>
      </c>
      <c r="K540" s="75">
        <f t="shared" si="305"/>
        <v>0</v>
      </c>
      <c r="L540" s="76">
        <f t="shared" si="305"/>
        <v>0</v>
      </c>
    </row>
    <row r="541" spans="1:12" ht="15.75">
      <c r="A541" s="89"/>
      <c r="B541" s="36"/>
      <c r="C541" s="28" t="s">
        <v>601</v>
      </c>
      <c r="D541" s="60" t="s">
        <v>645</v>
      </c>
      <c r="E541" s="75">
        <f t="shared" si="297"/>
        <v>0</v>
      </c>
      <c r="F541" s="75"/>
      <c r="G541" s="75"/>
      <c r="H541" s="75"/>
      <c r="I541" s="94"/>
      <c r="J541" s="75"/>
      <c r="K541" s="75"/>
      <c r="L541" s="76"/>
    </row>
    <row r="542" spans="1:12" ht="15.75">
      <c r="A542" s="89"/>
      <c r="B542" s="36"/>
      <c r="C542" s="28" t="s">
        <v>602</v>
      </c>
      <c r="D542" s="60" t="s">
        <v>646</v>
      </c>
      <c r="E542" s="75">
        <f t="shared" si="297"/>
        <v>0</v>
      </c>
      <c r="F542" s="75"/>
      <c r="G542" s="75"/>
      <c r="H542" s="75"/>
      <c r="I542" s="94"/>
      <c r="J542" s="75"/>
      <c r="K542" s="75"/>
      <c r="L542" s="76"/>
    </row>
    <row r="543" spans="1:12" ht="15.75">
      <c r="A543" s="89"/>
      <c r="B543" s="36"/>
      <c r="C543" s="28" t="s">
        <v>703</v>
      </c>
      <c r="D543" s="60" t="s">
        <v>650</v>
      </c>
      <c r="E543" s="75">
        <f t="shared" si="297"/>
        <v>0</v>
      </c>
      <c r="F543" s="75"/>
      <c r="G543" s="75"/>
      <c r="H543" s="75"/>
      <c r="I543" s="94"/>
      <c r="J543" s="75"/>
      <c r="K543" s="75"/>
      <c r="L543" s="76"/>
    </row>
    <row r="544" spans="1:12" ht="15.75">
      <c r="A544" s="89"/>
      <c r="B544" s="36"/>
      <c r="C544" s="28" t="s">
        <v>608</v>
      </c>
      <c r="D544" s="60" t="s">
        <v>610</v>
      </c>
      <c r="E544" s="75">
        <f t="shared" si="297"/>
        <v>0</v>
      </c>
      <c r="F544" s="75"/>
      <c r="G544" s="75"/>
      <c r="H544" s="75"/>
      <c r="I544" s="94"/>
      <c r="J544" s="75"/>
      <c r="K544" s="75"/>
      <c r="L544" s="76"/>
    </row>
    <row r="545" spans="1:12" ht="35.25" customHeight="1">
      <c r="A545" s="89"/>
      <c r="B545" s="942" t="s">
        <v>613</v>
      </c>
      <c r="C545" s="942"/>
      <c r="D545" s="60" t="s">
        <v>322</v>
      </c>
      <c r="E545" s="75">
        <f t="shared" si="297"/>
        <v>0</v>
      </c>
      <c r="F545" s="75">
        <f>F546+F547+F548+F549</f>
        <v>0</v>
      </c>
      <c r="G545" s="75">
        <f aca="true" t="shared" si="306" ref="G545:L545">G546+G547+G548+G549</f>
        <v>0</v>
      </c>
      <c r="H545" s="75">
        <f t="shared" si="306"/>
        <v>0</v>
      </c>
      <c r="I545" s="75">
        <f t="shared" si="306"/>
        <v>0</v>
      </c>
      <c r="J545" s="75">
        <f t="shared" si="306"/>
        <v>0</v>
      </c>
      <c r="K545" s="75">
        <f t="shared" si="306"/>
        <v>0</v>
      </c>
      <c r="L545" s="76">
        <f t="shared" si="306"/>
        <v>0</v>
      </c>
    </row>
    <row r="546" spans="1:12" ht="15.75">
      <c r="A546" s="89"/>
      <c r="B546" s="36"/>
      <c r="C546" s="28" t="s">
        <v>601</v>
      </c>
      <c r="D546" s="60" t="s">
        <v>647</v>
      </c>
      <c r="E546" s="75">
        <f t="shared" si="297"/>
        <v>0</v>
      </c>
      <c r="F546" s="75"/>
      <c r="G546" s="75"/>
      <c r="H546" s="75"/>
      <c r="I546" s="94"/>
      <c r="J546" s="75"/>
      <c r="K546" s="75"/>
      <c r="L546" s="76"/>
    </row>
    <row r="547" spans="1:12" ht="15.75">
      <c r="A547" s="89"/>
      <c r="B547" s="36"/>
      <c r="C547" s="28" t="s">
        <v>602</v>
      </c>
      <c r="D547" s="60" t="s">
        <v>648</v>
      </c>
      <c r="E547" s="75">
        <f t="shared" si="297"/>
        <v>0</v>
      </c>
      <c r="F547" s="75"/>
      <c r="G547" s="75"/>
      <c r="H547" s="75"/>
      <c r="I547" s="94"/>
      <c r="J547" s="75"/>
      <c r="K547" s="75"/>
      <c r="L547" s="76"/>
    </row>
    <row r="548" spans="1:12" ht="15.75">
      <c r="A548" s="89"/>
      <c r="B548" s="36"/>
      <c r="C548" s="28" t="s">
        <v>703</v>
      </c>
      <c r="D548" s="60" t="s">
        <v>651</v>
      </c>
      <c r="E548" s="75">
        <f t="shared" si="297"/>
        <v>0</v>
      </c>
      <c r="F548" s="75"/>
      <c r="G548" s="75"/>
      <c r="H548" s="75"/>
      <c r="I548" s="94"/>
      <c r="J548" s="75"/>
      <c r="K548" s="75"/>
      <c r="L548" s="76"/>
    </row>
    <row r="549" spans="1:12" ht="15.75">
      <c r="A549" s="89"/>
      <c r="B549" s="36"/>
      <c r="C549" s="28" t="s">
        <v>608</v>
      </c>
      <c r="D549" s="60" t="s">
        <v>612</v>
      </c>
      <c r="E549" s="75">
        <f t="shared" si="297"/>
        <v>0</v>
      </c>
      <c r="F549" s="75"/>
      <c r="G549" s="75"/>
      <c r="H549" s="75"/>
      <c r="I549" s="94"/>
      <c r="J549" s="75"/>
      <c r="K549" s="75"/>
      <c r="L549" s="76"/>
    </row>
    <row r="550" spans="1:12" ht="33.75" customHeight="1">
      <c r="A550" s="89"/>
      <c r="B550" s="942" t="s">
        <v>126</v>
      </c>
      <c r="C550" s="942"/>
      <c r="D550" s="60" t="s">
        <v>550</v>
      </c>
      <c r="E550" s="75">
        <f t="shared" si="297"/>
        <v>0</v>
      </c>
      <c r="F550" s="75">
        <f>F551+F552+F553+F554</f>
        <v>0</v>
      </c>
      <c r="G550" s="75">
        <f aca="true" t="shared" si="307" ref="G550:L550">G551+G552+G553+G554</f>
        <v>0</v>
      </c>
      <c r="H550" s="75">
        <f t="shared" si="307"/>
        <v>0</v>
      </c>
      <c r="I550" s="75">
        <f t="shared" si="307"/>
        <v>0</v>
      </c>
      <c r="J550" s="75">
        <f t="shared" si="307"/>
        <v>0</v>
      </c>
      <c r="K550" s="75">
        <f t="shared" si="307"/>
        <v>0</v>
      </c>
      <c r="L550" s="76">
        <f t="shared" si="307"/>
        <v>0</v>
      </c>
    </row>
    <row r="551" spans="1:12" ht="15.75">
      <c r="A551" s="89"/>
      <c r="B551" s="36"/>
      <c r="C551" s="28" t="s">
        <v>601</v>
      </c>
      <c r="D551" s="60" t="s">
        <v>193</v>
      </c>
      <c r="E551" s="75">
        <f t="shared" si="297"/>
        <v>0</v>
      </c>
      <c r="F551" s="75"/>
      <c r="G551" s="75"/>
      <c r="H551" s="75"/>
      <c r="I551" s="94"/>
      <c r="J551" s="75"/>
      <c r="K551" s="75"/>
      <c r="L551" s="76"/>
    </row>
    <row r="552" spans="1:12" ht="15.75">
      <c r="A552" s="89"/>
      <c r="B552" s="36"/>
      <c r="C552" s="28" t="s">
        <v>602</v>
      </c>
      <c r="D552" s="60" t="s">
        <v>194</v>
      </c>
      <c r="E552" s="75">
        <f t="shared" si="297"/>
        <v>0</v>
      </c>
      <c r="F552" s="75"/>
      <c r="G552" s="75"/>
      <c r="H552" s="75"/>
      <c r="I552" s="94"/>
      <c r="J552" s="75"/>
      <c r="K552" s="75"/>
      <c r="L552" s="76"/>
    </row>
    <row r="553" spans="1:12" ht="15.75">
      <c r="A553" s="89"/>
      <c r="B553" s="36"/>
      <c r="C553" s="28" t="s">
        <v>703</v>
      </c>
      <c r="D553" s="60" t="s">
        <v>652</v>
      </c>
      <c r="E553" s="75">
        <f t="shared" si="297"/>
        <v>0</v>
      </c>
      <c r="F553" s="75"/>
      <c r="G553" s="75"/>
      <c r="H553" s="75"/>
      <c r="I553" s="94"/>
      <c r="J553" s="75"/>
      <c r="K553" s="75"/>
      <c r="L553" s="76"/>
    </row>
    <row r="554" spans="1:12" ht="15.75">
      <c r="A554" s="89"/>
      <c r="B554" s="36"/>
      <c r="C554" s="28" t="s">
        <v>608</v>
      </c>
      <c r="D554" s="60" t="s">
        <v>614</v>
      </c>
      <c r="E554" s="75">
        <f t="shared" si="297"/>
        <v>0</v>
      </c>
      <c r="F554" s="75"/>
      <c r="G554" s="75"/>
      <c r="H554" s="75"/>
      <c r="I554" s="94"/>
      <c r="J554" s="75"/>
      <c r="K554" s="75"/>
      <c r="L554" s="76"/>
    </row>
    <row r="555" spans="1:12" ht="15.75">
      <c r="A555" s="89"/>
      <c r="B555" s="942" t="s">
        <v>617</v>
      </c>
      <c r="C555" s="942"/>
      <c r="D555" s="60" t="s">
        <v>551</v>
      </c>
      <c r="E555" s="75">
        <f t="shared" si="297"/>
        <v>0</v>
      </c>
      <c r="F555" s="75">
        <f>F556+F557+F558+F559</f>
        <v>0</v>
      </c>
      <c r="G555" s="75">
        <f aca="true" t="shared" si="308" ref="G555:L555">G556+G557+G558+G559</f>
        <v>0</v>
      </c>
      <c r="H555" s="75">
        <f t="shared" si="308"/>
        <v>0</v>
      </c>
      <c r="I555" s="75">
        <f t="shared" si="308"/>
        <v>0</v>
      </c>
      <c r="J555" s="75">
        <f t="shared" si="308"/>
        <v>0</v>
      </c>
      <c r="K555" s="75">
        <f t="shared" si="308"/>
        <v>0</v>
      </c>
      <c r="L555" s="76">
        <f t="shared" si="308"/>
        <v>0</v>
      </c>
    </row>
    <row r="556" spans="1:12" ht="15.75">
      <c r="A556" s="89"/>
      <c r="B556" s="36"/>
      <c r="C556" s="28" t="s">
        <v>601</v>
      </c>
      <c r="D556" s="60" t="s">
        <v>195</v>
      </c>
      <c r="E556" s="75">
        <f t="shared" si="297"/>
        <v>0</v>
      </c>
      <c r="F556" s="75"/>
      <c r="G556" s="75"/>
      <c r="H556" s="75"/>
      <c r="I556" s="94"/>
      <c r="J556" s="75"/>
      <c r="K556" s="75"/>
      <c r="L556" s="76"/>
    </row>
    <row r="557" spans="1:12" ht="15.75">
      <c r="A557" s="89"/>
      <c r="B557" s="36"/>
      <c r="C557" s="28" t="s">
        <v>602</v>
      </c>
      <c r="D557" s="60" t="s">
        <v>196</v>
      </c>
      <c r="E557" s="75">
        <f t="shared" si="297"/>
        <v>0</v>
      </c>
      <c r="F557" s="75"/>
      <c r="G557" s="75"/>
      <c r="H557" s="75"/>
      <c r="I557" s="94"/>
      <c r="J557" s="75"/>
      <c r="K557" s="75"/>
      <c r="L557" s="76"/>
    </row>
    <row r="558" spans="1:12" ht="15.75">
      <c r="A558" s="89"/>
      <c r="B558" s="36"/>
      <c r="C558" s="28" t="s">
        <v>703</v>
      </c>
      <c r="D558" s="60" t="s">
        <v>298</v>
      </c>
      <c r="E558" s="75">
        <f t="shared" si="297"/>
        <v>0</v>
      </c>
      <c r="F558" s="75"/>
      <c r="G558" s="75"/>
      <c r="H558" s="75"/>
      <c r="I558" s="94"/>
      <c r="J558" s="75"/>
      <c r="K558" s="75"/>
      <c r="L558" s="76"/>
    </row>
    <row r="559" spans="1:12" ht="15.75">
      <c r="A559" s="89"/>
      <c r="B559" s="36"/>
      <c r="C559" s="28" t="s">
        <v>608</v>
      </c>
      <c r="D559" s="60" t="s">
        <v>616</v>
      </c>
      <c r="E559" s="75">
        <f t="shared" si="297"/>
        <v>0</v>
      </c>
      <c r="F559" s="75"/>
      <c r="G559" s="75"/>
      <c r="H559" s="75"/>
      <c r="I559" s="94"/>
      <c r="J559" s="75"/>
      <c r="K559" s="75"/>
      <c r="L559" s="76"/>
    </row>
    <row r="560" spans="1:12" ht="15.75">
      <c r="A560" s="89"/>
      <c r="B560" s="942" t="s">
        <v>619</v>
      </c>
      <c r="C560" s="942"/>
      <c r="D560" s="60" t="s">
        <v>299</v>
      </c>
      <c r="E560" s="75">
        <f t="shared" si="297"/>
        <v>0</v>
      </c>
      <c r="F560" s="75">
        <f>F561+F562+F563+F564</f>
        <v>0</v>
      </c>
      <c r="G560" s="75">
        <f aca="true" t="shared" si="309" ref="G560:L560">G561+G562+G563+G564</f>
        <v>0</v>
      </c>
      <c r="H560" s="75">
        <f t="shared" si="309"/>
        <v>0</v>
      </c>
      <c r="I560" s="75">
        <f t="shared" si="309"/>
        <v>0</v>
      </c>
      <c r="J560" s="75">
        <f t="shared" si="309"/>
        <v>0</v>
      </c>
      <c r="K560" s="75">
        <f t="shared" si="309"/>
        <v>0</v>
      </c>
      <c r="L560" s="76">
        <f t="shared" si="309"/>
        <v>0</v>
      </c>
    </row>
    <row r="561" spans="1:12" ht="15.75">
      <c r="A561" s="89"/>
      <c r="B561" s="36"/>
      <c r="C561" s="28" t="s">
        <v>601</v>
      </c>
      <c r="D561" s="60" t="s">
        <v>300</v>
      </c>
      <c r="E561" s="75">
        <f t="shared" si="297"/>
        <v>0</v>
      </c>
      <c r="F561" s="75"/>
      <c r="G561" s="75"/>
      <c r="H561" s="75"/>
      <c r="I561" s="94"/>
      <c r="J561" s="75"/>
      <c r="K561" s="75"/>
      <c r="L561" s="76"/>
    </row>
    <row r="562" spans="1:12" ht="15.75">
      <c r="A562" s="89"/>
      <c r="B562" s="36"/>
      <c r="C562" s="28" t="s">
        <v>602</v>
      </c>
      <c r="D562" s="60" t="s">
        <v>301</v>
      </c>
      <c r="E562" s="75">
        <f t="shared" si="297"/>
        <v>0</v>
      </c>
      <c r="F562" s="75"/>
      <c r="G562" s="75"/>
      <c r="H562" s="75"/>
      <c r="I562" s="94"/>
      <c r="J562" s="75"/>
      <c r="K562" s="75"/>
      <c r="L562" s="76"/>
    </row>
    <row r="563" spans="1:12" ht="15.75">
      <c r="A563" s="89"/>
      <c r="B563" s="36"/>
      <c r="C563" s="28" t="s">
        <v>703</v>
      </c>
      <c r="D563" s="60" t="s">
        <v>302</v>
      </c>
      <c r="E563" s="75">
        <f t="shared" si="297"/>
        <v>0</v>
      </c>
      <c r="F563" s="75"/>
      <c r="G563" s="75"/>
      <c r="H563" s="75"/>
      <c r="I563" s="94"/>
      <c r="J563" s="75"/>
      <c r="K563" s="75"/>
      <c r="L563" s="76"/>
    </row>
    <row r="564" spans="1:12" ht="15.75">
      <c r="A564" s="89"/>
      <c r="B564" s="36"/>
      <c r="C564" s="28" t="s">
        <v>608</v>
      </c>
      <c r="D564" s="60" t="s">
        <v>618</v>
      </c>
      <c r="E564" s="75">
        <f t="shared" si="297"/>
        <v>0</v>
      </c>
      <c r="F564" s="75"/>
      <c r="G564" s="75"/>
      <c r="H564" s="75"/>
      <c r="I564" s="94"/>
      <c r="J564" s="75"/>
      <c r="K564" s="75"/>
      <c r="L564" s="76"/>
    </row>
    <row r="565" spans="1:12" ht="15.75">
      <c r="A565" s="89"/>
      <c r="B565" s="942" t="s">
        <v>621</v>
      </c>
      <c r="C565" s="942"/>
      <c r="D565" s="60" t="s">
        <v>303</v>
      </c>
      <c r="E565" s="75">
        <f t="shared" si="297"/>
        <v>0</v>
      </c>
      <c r="F565" s="75">
        <f>F566+F567+F568+F569</f>
        <v>0</v>
      </c>
      <c r="G565" s="75">
        <f aca="true" t="shared" si="310" ref="G565:L565">G566+G567+G568+G569</f>
        <v>0</v>
      </c>
      <c r="H565" s="75">
        <f t="shared" si="310"/>
        <v>0</v>
      </c>
      <c r="I565" s="75">
        <f t="shared" si="310"/>
        <v>0</v>
      </c>
      <c r="J565" s="75">
        <f t="shared" si="310"/>
        <v>0</v>
      </c>
      <c r="K565" s="75">
        <f t="shared" si="310"/>
        <v>0</v>
      </c>
      <c r="L565" s="76">
        <f t="shared" si="310"/>
        <v>0</v>
      </c>
    </row>
    <row r="566" spans="1:12" ht="15.75">
      <c r="A566" s="89"/>
      <c r="B566" s="36"/>
      <c r="C566" s="28" t="s">
        <v>601</v>
      </c>
      <c r="D566" s="60" t="s">
        <v>304</v>
      </c>
      <c r="E566" s="75">
        <f t="shared" si="297"/>
        <v>0</v>
      </c>
      <c r="F566" s="75"/>
      <c r="G566" s="75"/>
      <c r="H566" s="75"/>
      <c r="I566" s="94"/>
      <c r="J566" s="75"/>
      <c r="K566" s="75"/>
      <c r="L566" s="76"/>
    </row>
    <row r="567" spans="1:12" ht="15.75">
      <c r="A567" s="89"/>
      <c r="B567" s="36"/>
      <c r="C567" s="28" t="s">
        <v>602</v>
      </c>
      <c r="D567" s="60" t="s">
        <v>305</v>
      </c>
      <c r="E567" s="75">
        <f t="shared" si="297"/>
        <v>0</v>
      </c>
      <c r="F567" s="75"/>
      <c r="G567" s="75"/>
      <c r="H567" s="75"/>
      <c r="I567" s="94"/>
      <c r="J567" s="75"/>
      <c r="K567" s="75"/>
      <c r="L567" s="76"/>
    </row>
    <row r="568" spans="1:12" ht="15.75">
      <c r="A568" s="89"/>
      <c r="B568" s="36"/>
      <c r="C568" s="28" t="s">
        <v>703</v>
      </c>
      <c r="D568" s="60" t="s">
        <v>306</v>
      </c>
      <c r="E568" s="75">
        <f t="shared" si="297"/>
        <v>0</v>
      </c>
      <c r="F568" s="75"/>
      <c r="G568" s="75"/>
      <c r="H568" s="75"/>
      <c r="I568" s="94"/>
      <c r="J568" s="75"/>
      <c r="K568" s="75"/>
      <c r="L568" s="76"/>
    </row>
    <row r="569" spans="1:12" ht="15.75">
      <c r="A569" s="89"/>
      <c r="B569" s="36"/>
      <c r="C569" s="28" t="s">
        <v>608</v>
      </c>
      <c r="D569" s="60" t="s">
        <v>620</v>
      </c>
      <c r="E569" s="75">
        <f t="shared" si="297"/>
        <v>0</v>
      </c>
      <c r="F569" s="75"/>
      <c r="G569" s="75"/>
      <c r="H569" s="75"/>
      <c r="I569" s="94"/>
      <c r="J569" s="75"/>
      <c r="K569" s="75"/>
      <c r="L569" s="76"/>
    </row>
    <row r="570" spans="1:12" ht="36.75" customHeight="1">
      <c r="A570" s="89"/>
      <c r="B570" s="968" t="s">
        <v>826</v>
      </c>
      <c r="C570" s="968"/>
      <c r="D570" s="60" t="s">
        <v>705</v>
      </c>
      <c r="E570" s="75">
        <f t="shared" si="297"/>
        <v>0</v>
      </c>
      <c r="F570" s="75">
        <f>F571+F572+F573+F574</f>
        <v>0</v>
      </c>
      <c r="G570" s="75">
        <f aca="true" t="shared" si="311" ref="G570:L570">G571+G572+G573+G574</f>
        <v>0</v>
      </c>
      <c r="H570" s="75">
        <f t="shared" si="311"/>
        <v>0</v>
      </c>
      <c r="I570" s="75">
        <f t="shared" si="311"/>
        <v>0</v>
      </c>
      <c r="J570" s="75">
        <f t="shared" si="311"/>
        <v>0</v>
      </c>
      <c r="K570" s="75">
        <f t="shared" si="311"/>
        <v>0</v>
      </c>
      <c r="L570" s="76">
        <f t="shared" si="311"/>
        <v>0</v>
      </c>
    </row>
    <row r="571" spans="1:12" ht="15.75">
      <c r="A571" s="89"/>
      <c r="B571" s="97"/>
      <c r="C571" s="28" t="s">
        <v>601</v>
      </c>
      <c r="D571" s="60" t="s">
        <v>706</v>
      </c>
      <c r="E571" s="75">
        <f t="shared" si="297"/>
        <v>0</v>
      </c>
      <c r="F571" s="75"/>
      <c r="G571" s="75"/>
      <c r="H571" s="75"/>
      <c r="I571" s="94"/>
      <c r="J571" s="75"/>
      <c r="K571" s="75"/>
      <c r="L571" s="76"/>
    </row>
    <row r="572" spans="1:12" ht="15.75">
      <c r="A572" s="89"/>
      <c r="B572" s="97"/>
      <c r="C572" s="28" t="s">
        <v>602</v>
      </c>
      <c r="D572" s="60" t="s">
        <v>707</v>
      </c>
      <c r="E572" s="75">
        <f t="shared" si="297"/>
        <v>0</v>
      </c>
      <c r="F572" s="75"/>
      <c r="G572" s="75"/>
      <c r="H572" s="75"/>
      <c r="I572" s="94"/>
      <c r="J572" s="75"/>
      <c r="K572" s="75"/>
      <c r="L572" s="76"/>
    </row>
    <row r="573" spans="1:12" ht="15.75">
      <c r="A573" s="96"/>
      <c r="B573" s="97"/>
      <c r="C573" s="28" t="s">
        <v>420</v>
      </c>
      <c r="D573" s="60" t="s">
        <v>825</v>
      </c>
      <c r="E573" s="75">
        <f t="shared" si="297"/>
        <v>0</v>
      </c>
      <c r="F573" s="75"/>
      <c r="G573" s="75"/>
      <c r="H573" s="75"/>
      <c r="I573" s="94"/>
      <c r="J573" s="75"/>
      <c r="K573" s="75"/>
      <c r="L573" s="76"/>
    </row>
    <row r="574" spans="1:12" ht="15.75">
      <c r="A574" s="89"/>
      <c r="B574" s="36"/>
      <c r="C574" s="28" t="s">
        <v>608</v>
      </c>
      <c r="D574" s="60" t="s">
        <v>622</v>
      </c>
      <c r="E574" s="75">
        <f t="shared" si="297"/>
        <v>0</v>
      </c>
      <c r="F574" s="75"/>
      <c r="G574" s="75"/>
      <c r="H574" s="75"/>
      <c r="I574" s="94"/>
      <c r="J574" s="75"/>
      <c r="K574" s="75"/>
      <c r="L574" s="76"/>
    </row>
    <row r="575" spans="1:12" ht="36" customHeight="1">
      <c r="A575" s="96"/>
      <c r="B575" s="968" t="s">
        <v>624</v>
      </c>
      <c r="C575" s="968"/>
      <c r="D575" s="60" t="s">
        <v>203</v>
      </c>
      <c r="E575" s="75">
        <f t="shared" si="297"/>
        <v>0</v>
      </c>
      <c r="F575" s="75">
        <f>F576+F577+F578+F579</f>
        <v>0</v>
      </c>
      <c r="G575" s="75">
        <f aca="true" t="shared" si="312" ref="G575:L575">G576+G577+G578+G579</f>
        <v>0</v>
      </c>
      <c r="H575" s="75">
        <f t="shared" si="312"/>
        <v>0</v>
      </c>
      <c r="I575" s="75">
        <f t="shared" si="312"/>
        <v>0</v>
      </c>
      <c r="J575" s="75">
        <f t="shared" si="312"/>
        <v>0</v>
      </c>
      <c r="K575" s="75">
        <f t="shared" si="312"/>
        <v>0</v>
      </c>
      <c r="L575" s="76">
        <f t="shared" si="312"/>
        <v>0</v>
      </c>
    </row>
    <row r="576" spans="1:12" ht="15.75">
      <c r="A576" s="96"/>
      <c r="B576" s="97"/>
      <c r="C576" s="28" t="s">
        <v>601</v>
      </c>
      <c r="D576" s="60" t="s">
        <v>204</v>
      </c>
      <c r="E576" s="75">
        <f t="shared" si="297"/>
        <v>0</v>
      </c>
      <c r="F576" s="75"/>
      <c r="G576" s="75"/>
      <c r="H576" s="75"/>
      <c r="I576" s="94"/>
      <c r="J576" s="75"/>
      <c r="K576" s="75"/>
      <c r="L576" s="76"/>
    </row>
    <row r="577" spans="1:12" ht="15.75">
      <c r="A577" s="96"/>
      <c r="B577" s="97"/>
      <c r="C577" s="28" t="s">
        <v>602</v>
      </c>
      <c r="D577" s="60" t="s">
        <v>205</v>
      </c>
      <c r="E577" s="75">
        <f t="shared" si="297"/>
        <v>0</v>
      </c>
      <c r="F577" s="75"/>
      <c r="G577" s="75"/>
      <c r="H577" s="75"/>
      <c r="I577" s="94"/>
      <c r="J577" s="75"/>
      <c r="K577" s="75"/>
      <c r="L577" s="76"/>
    </row>
    <row r="578" spans="1:12" ht="15.75">
      <c r="A578" s="96"/>
      <c r="B578" s="97"/>
      <c r="C578" s="28" t="s">
        <v>703</v>
      </c>
      <c r="D578" s="60" t="s">
        <v>206</v>
      </c>
      <c r="E578" s="75">
        <f t="shared" si="297"/>
        <v>0</v>
      </c>
      <c r="F578" s="75"/>
      <c r="G578" s="75"/>
      <c r="H578" s="75"/>
      <c r="I578" s="94"/>
      <c r="J578" s="75"/>
      <c r="K578" s="75"/>
      <c r="L578" s="76"/>
    </row>
    <row r="579" spans="1:12" ht="15.75">
      <c r="A579" s="89"/>
      <c r="B579" s="36"/>
      <c r="C579" s="28" t="s">
        <v>608</v>
      </c>
      <c r="D579" s="60" t="s">
        <v>623</v>
      </c>
      <c r="E579" s="75">
        <f t="shared" si="297"/>
        <v>0</v>
      </c>
      <c r="F579" s="75"/>
      <c r="G579" s="75"/>
      <c r="H579" s="75"/>
      <c r="I579" s="94"/>
      <c r="J579" s="75"/>
      <c r="K579" s="75"/>
      <c r="L579" s="76"/>
    </row>
    <row r="580" spans="1:12" ht="30.75" customHeight="1">
      <c r="A580" s="96"/>
      <c r="B580" s="968" t="s">
        <v>125</v>
      </c>
      <c r="C580" s="968"/>
      <c r="D580" s="60" t="s">
        <v>207</v>
      </c>
      <c r="E580" s="75">
        <f t="shared" si="297"/>
        <v>0</v>
      </c>
      <c r="F580" s="75">
        <f>F581+F582+F583+F584</f>
        <v>0</v>
      </c>
      <c r="G580" s="75">
        <f aca="true" t="shared" si="313" ref="G580:L580">G581+G582+G583+G584</f>
        <v>0</v>
      </c>
      <c r="H580" s="75">
        <f t="shared" si="313"/>
        <v>0</v>
      </c>
      <c r="I580" s="75">
        <f t="shared" si="313"/>
        <v>0</v>
      </c>
      <c r="J580" s="75">
        <f t="shared" si="313"/>
        <v>0</v>
      </c>
      <c r="K580" s="75">
        <f t="shared" si="313"/>
        <v>0</v>
      </c>
      <c r="L580" s="76">
        <f t="shared" si="313"/>
        <v>0</v>
      </c>
    </row>
    <row r="581" spans="1:12" ht="15.75">
      <c r="A581" s="96"/>
      <c r="B581" s="97"/>
      <c r="C581" s="28" t="s">
        <v>601</v>
      </c>
      <c r="D581" s="60" t="s">
        <v>122</v>
      </c>
      <c r="E581" s="75">
        <f t="shared" si="297"/>
        <v>0</v>
      </c>
      <c r="F581" s="75"/>
      <c r="G581" s="75"/>
      <c r="H581" s="75"/>
      <c r="I581" s="94"/>
      <c r="J581" s="75"/>
      <c r="K581" s="75"/>
      <c r="L581" s="76"/>
    </row>
    <row r="582" spans="1:12" ht="15.75">
      <c r="A582" s="96"/>
      <c r="B582" s="97"/>
      <c r="C582" s="28" t="s">
        <v>602</v>
      </c>
      <c r="D582" s="60" t="s">
        <v>123</v>
      </c>
      <c r="E582" s="75">
        <f t="shared" si="297"/>
        <v>0</v>
      </c>
      <c r="F582" s="75"/>
      <c r="G582" s="75"/>
      <c r="H582" s="75"/>
      <c r="I582" s="94"/>
      <c r="J582" s="75"/>
      <c r="K582" s="75"/>
      <c r="L582" s="76"/>
    </row>
    <row r="583" spans="1:12" ht="15.75">
      <c r="A583" s="98"/>
      <c r="B583" s="99"/>
      <c r="C583" s="100" t="s">
        <v>703</v>
      </c>
      <c r="D583" s="164" t="s">
        <v>124</v>
      </c>
      <c r="E583" s="75">
        <f t="shared" si="297"/>
        <v>0</v>
      </c>
      <c r="F583" s="165"/>
      <c r="G583" s="165"/>
      <c r="H583" s="165"/>
      <c r="I583" s="166"/>
      <c r="J583" s="165"/>
      <c r="K583" s="165"/>
      <c r="L583" s="167"/>
    </row>
    <row r="584" spans="1:12" ht="15.75">
      <c r="A584" s="168"/>
      <c r="B584" s="169"/>
      <c r="C584" s="170" t="s">
        <v>608</v>
      </c>
      <c r="D584" s="164" t="s">
        <v>607</v>
      </c>
      <c r="E584" s="75">
        <f aca="true" t="shared" si="314" ref="E584:E630">F584+G584+H584+I584</f>
        <v>0</v>
      </c>
      <c r="F584" s="171"/>
      <c r="G584" s="171"/>
      <c r="H584" s="171"/>
      <c r="I584" s="172"/>
      <c r="J584" s="171"/>
      <c r="K584" s="171"/>
      <c r="L584" s="173"/>
    </row>
    <row r="585" spans="1:12" ht="18.75" customHeight="1">
      <c r="A585" s="963" t="s">
        <v>829</v>
      </c>
      <c r="B585" s="964"/>
      <c r="C585" s="965"/>
      <c r="D585" s="150" t="s">
        <v>782</v>
      </c>
      <c r="E585" s="75">
        <f t="shared" si="314"/>
        <v>11700</v>
      </c>
      <c r="F585" s="75">
        <f>F586+F587</f>
        <v>2925</v>
      </c>
      <c r="G585" s="75">
        <f aca="true" t="shared" si="315" ref="G585:L585">G586+G587</f>
        <v>2925</v>
      </c>
      <c r="H585" s="75">
        <f t="shared" si="315"/>
        <v>2925</v>
      </c>
      <c r="I585" s="75">
        <f t="shared" si="315"/>
        <v>2925</v>
      </c>
      <c r="J585" s="75">
        <f t="shared" si="315"/>
        <v>12320</v>
      </c>
      <c r="K585" s="75">
        <f t="shared" si="315"/>
        <v>12285</v>
      </c>
      <c r="L585" s="76">
        <f t="shared" si="315"/>
        <v>12227</v>
      </c>
    </row>
    <row r="586" spans="1:12" ht="37.5" customHeight="1">
      <c r="A586" s="105"/>
      <c r="B586" s="964" t="s">
        <v>783</v>
      </c>
      <c r="C586" s="965"/>
      <c r="D586" s="60" t="s">
        <v>784</v>
      </c>
      <c r="E586" s="75">
        <f t="shared" si="314"/>
        <v>0</v>
      </c>
      <c r="F586" s="174"/>
      <c r="G586" s="174"/>
      <c r="H586" s="174"/>
      <c r="I586" s="175"/>
      <c r="J586" s="174"/>
      <c r="K586" s="174"/>
      <c r="L586" s="176"/>
    </row>
    <row r="587" spans="1:12" ht="33.75" customHeight="1">
      <c r="A587" s="177"/>
      <c r="B587" s="974" t="s">
        <v>828</v>
      </c>
      <c r="C587" s="975"/>
      <c r="D587" s="60" t="s">
        <v>827</v>
      </c>
      <c r="E587" s="75">
        <f t="shared" si="314"/>
        <v>11700</v>
      </c>
      <c r="F587" s="178">
        <v>2925</v>
      </c>
      <c r="G587" s="178">
        <v>2925</v>
      </c>
      <c r="H587" s="178">
        <v>2925</v>
      </c>
      <c r="I587" s="179">
        <v>2925</v>
      </c>
      <c r="J587" s="178">
        <v>12320</v>
      </c>
      <c r="K587" s="178">
        <v>12285</v>
      </c>
      <c r="L587" s="180">
        <v>12227</v>
      </c>
    </row>
    <row r="588" spans="1:12" ht="42" customHeight="1">
      <c r="A588" s="966" t="s">
        <v>815</v>
      </c>
      <c r="B588" s="967"/>
      <c r="C588" s="967"/>
      <c r="D588" s="181" t="s">
        <v>154</v>
      </c>
      <c r="E588" s="75">
        <f t="shared" si="314"/>
        <v>195436.97000000003</v>
      </c>
      <c r="F588" s="134">
        <f>F589+F593+F597+F601+F605+F609+F613+F617+F620+F625+F628</f>
        <v>48859.740000000005</v>
      </c>
      <c r="G588" s="134">
        <f aca="true" t="shared" si="316" ref="G588:L588">G589+G593+G597+G601+G605+G609+G613+G617+G620+G625+G628</f>
        <v>48859.740000000005</v>
      </c>
      <c r="H588" s="134">
        <f t="shared" si="316"/>
        <v>48858.740000000005</v>
      </c>
      <c r="I588" s="134">
        <f t="shared" si="316"/>
        <v>48858.75</v>
      </c>
      <c r="J588" s="134">
        <f t="shared" si="316"/>
        <v>201454.49</v>
      </c>
      <c r="K588" s="134">
        <f t="shared" si="316"/>
        <v>200881.32</v>
      </c>
      <c r="L588" s="182">
        <f t="shared" si="316"/>
        <v>199924.97999999998</v>
      </c>
    </row>
    <row r="589" spans="1:12" ht="41.25" customHeight="1">
      <c r="A589" s="183"/>
      <c r="B589" s="953" t="s">
        <v>883</v>
      </c>
      <c r="C589" s="954"/>
      <c r="D589" s="184" t="s">
        <v>708</v>
      </c>
      <c r="E589" s="75">
        <f>F589+G589+H589+I589</f>
        <v>191315.97000000003</v>
      </c>
      <c r="F589" s="174">
        <f>F590+F591+F592</f>
        <v>47828.740000000005</v>
      </c>
      <c r="G589" s="174">
        <f aca="true" t="shared" si="317" ref="G589:L589">G590+G591+G592</f>
        <v>47828.740000000005</v>
      </c>
      <c r="H589" s="174">
        <f t="shared" si="317"/>
        <v>47828.740000000005</v>
      </c>
      <c r="I589" s="174">
        <f t="shared" si="317"/>
        <v>47829.75</v>
      </c>
      <c r="J589" s="174">
        <f t="shared" si="317"/>
        <v>201454.49</v>
      </c>
      <c r="K589" s="174">
        <f t="shared" si="317"/>
        <v>200881.32</v>
      </c>
      <c r="L589" s="176">
        <f t="shared" si="317"/>
        <v>199924.97999999998</v>
      </c>
    </row>
    <row r="590" spans="1:12" ht="15.75">
      <c r="A590" s="185"/>
      <c r="B590" s="186"/>
      <c r="C590" s="58" t="s">
        <v>601</v>
      </c>
      <c r="D590" s="60" t="s">
        <v>709</v>
      </c>
      <c r="E590" s="75">
        <f t="shared" si="314"/>
        <v>99066.97</v>
      </c>
      <c r="F590" s="75">
        <v>24766.74</v>
      </c>
      <c r="G590" s="75">
        <v>24766.74</v>
      </c>
      <c r="H590" s="75">
        <v>24766.74</v>
      </c>
      <c r="I590" s="94">
        <v>24766.75</v>
      </c>
      <c r="J590" s="75">
        <v>104316.49</v>
      </c>
      <c r="K590" s="75">
        <v>104020.32</v>
      </c>
      <c r="L590" s="76">
        <v>103524.98</v>
      </c>
    </row>
    <row r="591" spans="1:12" ht="15.75">
      <c r="A591" s="185"/>
      <c r="B591" s="186"/>
      <c r="C591" s="58" t="s">
        <v>602</v>
      </c>
      <c r="D591" s="60" t="s">
        <v>710</v>
      </c>
      <c r="E591" s="75">
        <f t="shared" si="314"/>
        <v>92249</v>
      </c>
      <c r="F591" s="75">
        <v>23062</v>
      </c>
      <c r="G591" s="75">
        <v>23062</v>
      </c>
      <c r="H591" s="75">
        <v>23062</v>
      </c>
      <c r="I591" s="94">
        <v>23063</v>
      </c>
      <c r="J591" s="75">
        <v>97138</v>
      </c>
      <c r="K591" s="75">
        <v>96861</v>
      </c>
      <c r="L591" s="76">
        <v>96400</v>
      </c>
    </row>
    <row r="592" spans="1:12" ht="15.75">
      <c r="A592" s="187"/>
      <c r="B592" s="188"/>
      <c r="C592" s="189" t="s">
        <v>703</v>
      </c>
      <c r="D592" s="190" t="s">
        <v>711</v>
      </c>
      <c r="E592" s="75">
        <f t="shared" si="314"/>
        <v>0</v>
      </c>
      <c r="F592" s="191">
        <v>0</v>
      </c>
      <c r="G592" s="191">
        <v>0</v>
      </c>
      <c r="H592" s="191">
        <v>0</v>
      </c>
      <c r="I592" s="192">
        <v>0</v>
      </c>
      <c r="J592" s="191"/>
      <c r="K592" s="191"/>
      <c r="L592" s="193"/>
    </row>
    <row r="593" spans="1:12" ht="15.75">
      <c r="A593" s="194"/>
      <c r="B593" s="955" t="s">
        <v>755</v>
      </c>
      <c r="C593" s="956"/>
      <c r="D593" s="184" t="s">
        <v>712</v>
      </c>
      <c r="E593" s="174">
        <f t="shared" si="314"/>
        <v>1978</v>
      </c>
      <c r="F593" s="178">
        <f>SUM(F594:F596)</f>
        <v>495</v>
      </c>
      <c r="G593" s="178">
        <f aca="true" t="shared" si="318" ref="G593:L593">SUM(G594:G596)</f>
        <v>495</v>
      </c>
      <c r="H593" s="178">
        <f t="shared" si="318"/>
        <v>494</v>
      </c>
      <c r="I593" s="178">
        <f t="shared" si="318"/>
        <v>494</v>
      </c>
      <c r="J593" s="178">
        <f t="shared" si="318"/>
        <v>0</v>
      </c>
      <c r="K593" s="178">
        <f t="shared" si="318"/>
        <v>0</v>
      </c>
      <c r="L593" s="180">
        <f t="shared" si="318"/>
        <v>0</v>
      </c>
    </row>
    <row r="594" spans="1:12" ht="15.75">
      <c r="A594" s="185"/>
      <c r="B594" s="186"/>
      <c r="C594" s="58" t="s">
        <v>601</v>
      </c>
      <c r="D594" s="60" t="s">
        <v>713</v>
      </c>
      <c r="E594" s="75">
        <f t="shared" si="314"/>
        <v>1978</v>
      </c>
      <c r="F594" s="75">
        <v>495</v>
      </c>
      <c r="G594" s="75">
        <v>495</v>
      </c>
      <c r="H594" s="75">
        <v>494</v>
      </c>
      <c r="I594" s="94">
        <v>494</v>
      </c>
      <c r="J594" s="75">
        <v>0</v>
      </c>
      <c r="K594" s="75">
        <v>0</v>
      </c>
      <c r="L594" s="76">
        <v>0</v>
      </c>
    </row>
    <row r="595" spans="1:12" ht="15.75">
      <c r="A595" s="185"/>
      <c r="B595" s="186"/>
      <c r="C595" s="58" t="s">
        <v>602</v>
      </c>
      <c r="D595" s="60" t="s">
        <v>714</v>
      </c>
      <c r="E595" s="75">
        <f t="shared" si="314"/>
        <v>0</v>
      </c>
      <c r="F595" s="75">
        <v>0</v>
      </c>
      <c r="G595" s="75">
        <v>0</v>
      </c>
      <c r="H595" s="75">
        <v>0</v>
      </c>
      <c r="I595" s="94">
        <v>0</v>
      </c>
      <c r="J595" s="75"/>
      <c r="K595" s="75"/>
      <c r="L595" s="76"/>
    </row>
    <row r="596" spans="1:12" ht="15.75">
      <c r="A596" s="195"/>
      <c r="B596" s="196"/>
      <c r="C596" s="197" t="s">
        <v>703</v>
      </c>
      <c r="D596" s="164" t="s">
        <v>715</v>
      </c>
      <c r="E596" s="75">
        <f t="shared" si="314"/>
        <v>0</v>
      </c>
      <c r="F596" s="75">
        <v>0</v>
      </c>
      <c r="G596" s="75">
        <v>0</v>
      </c>
      <c r="H596" s="75">
        <v>0</v>
      </c>
      <c r="I596" s="94">
        <v>0</v>
      </c>
      <c r="J596" s="75"/>
      <c r="K596" s="75"/>
      <c r="L596" s="76"/>
    </row>
    <row r="597" spans="1:12" ht="15.75">
      <c r="A597" s="230"/>
      <c r="B597" s="957" t="s">
        <v>756</v>
      </c>
      <c r="C597" s="958"/>
      <c r="D597" s="231" t="s">
        <v>719</v>
      </c>
      <c r="E597" s="75">
        <f t="shared" si="314"/>
        <v>0</v>
      </c>
      <c r="F597" s="178">
        <f>SUM(F598:F600)</f>
        <v>0</v>
      </c>
      <c r="G597" s="178">
        <f aca="true" t="shared" si="319" ref="G597:L597">SUM(G598:G600)</f>
        <v>0</v>
      </c>
      <c r="H597" s="178">
        <v>0</v>
      </c>
      <c r="I597" s="178">
        <f t="shared" si="319"/>
        <v>0</v>
      </c>
      <c r="J597" s="178">
        <f t="shared" si="319"/>
        <v>0</v>
      </c>
      <c r="K597" s="178">
        <f t="shared" si="319"/>
        <v>0</v>
      </c>
      <c r="L597" s="180">
        <f t="shared" si="319"/>
        <v>0</v>
      </c>
    </row>
    <row r="598" spans="1:12" ht="15.75">
      <c r="A598" s="185"/>
      <c r="B598" s="186"/>
      <c r="C598" s="58" t="s">
        <v>601</v>
      </c>
      <c r="D598" s="60" t="s">
        <v>716</v>
      </c>
      <c r="E598" s="75">
        <f t="shared" si="314"/>
        <v>0</v>
      </c>
      <c r="F598" s="75"/>
      <c r="G598" s="75"/>
      <c r="H598" s="75"/>
      <c r="I598" s="94"/>
      <c r="J598" s="75"/>
      <c r="K598" s="75"/>
      <c r="L598" s="76"/>
    </row>
    <row r="599" spans="1:12" ht="15.75">
      <c r="A599" s="195"/>
      <c r="B599" s="196"/>
      <c r="C599" s="197" t="s">
        <v>602</v>
      </c>
      <c r="D599" s="164" t="s">
        <v>717</v>
      </c>
      <c r="E599" s="165">
        <f t="shared" si="314"/>
        <v>0</v>
      </c>
      <c r="F599" s="165"/>
      <c r="G599" s="165"/>
      <c r="H599" s="165"/>
      <c r="I599" s="166"/>
      <c r="J599" s="165"/>
      <c r="K599" s="165"/>
      <c r="L599" s="167"/>
    </row>
    <row r="600" spans="1:12" ht="15.75">
      <c r="A600" s="232"/>
      <c r="B600" s="233"/>
      <c r="C600" s="234" t="s">
        <v>703</v>
      </c>
      <c r="D600" s="235" t="s">
        <v>718</v>
      </c>
      <c r="E600" s="236">
        <f t="shared" si="314"/>
        <v>0</v>
      </c>
      <c r="F600" s="236"/>
      <c r="G600" s="236"/>
      <c r="H600" s="236"/>
      <c r="I600" s="237"/>
      <c r="J600" s="236"/>
      <c r="K600" s="236"/>
      <c r="L600" s="238"/>
    </row>
    <row r="601" spans="1:12" ht="25.5" customHeight="1">
      <c r="A601" s="194"/>
      <c r="B601" s="959" t="s">
        <v>757</v>
      </c>
      <c r="C601" s="960"/>
      <c r="D601" s="184" t="s">
        <v>728</v>
      </c>
      <c r="E601" s="174">
        <f t="shared" si="314"/>
        <v>0</v>
      </c>
      <c r="F601" s="178">
        <f>SUM(F602:F604)</f>
        <v>0</v>
      </c>
      <c r="G601" s="178">
        <f aca="true" t="shared" si="320" ref="G601:L601">SUM(G602:G604)</f>
        <v>0</v>
      </c>
      <c r="H601" s="178">
        <f t="shared" si="320"/>
        <v>0</v>
      </c>
      <c r="I601" s="178">
        <f t="shared" si="320"/>
        <v>0</v>
      </c>
      <c r="J601" s="178">
        <f t="shared" si="320"/>
        <v>0</v>
      </c>
      <c r="K601" s="178">
        <f t="shared" si="320"/>
        <v>0</v>
      </c>
      <c r="L601" s="180">
        <f t="shared" si="320"/>
        <v>0</v>
      </c>
    </row>
    <row r="602" spans="1:12" ht="15.75">
      <c r="A602" s="96"/>
      <c r="B602" s="97"/>
      <c r="C602" s="28" t="s">
        <v>601</v>
      </c>
      <c r="D602" s="60" t="s">
        <v>729</v>
      </c>
      <c r="E602" s="75">
        <f t="shared" si="314"/>
        <v>0</v>
      </c>
      <c r="F602" s="75"/>
      <c r="G602" s="75"/>
      <c r="H602" s="75"/>
      <c r="I602" s="94"/>
      <c r="J602" s="75"/>
      <c r="K602" s="75"/>
      <c r="L602" s="76"/>
    </row>
    <row r="603" spans="1:12" ht="15.75">
      <c r="A603" s="96"/>
      <c r="B603" s="97"/>
      <c r="C603" s="28" t="s">
        <v>602</v>
      </c>
      <c r="D603" s="60" t="s">
        <v>730</v>
      </c>
      <c r="E603" s="75">
        <f t="shared" si="314"/>
        <v>0</v>
      </c>
      <c r="F603" s="75"/>
      <c r="G603" s="75"/>
      <c r="H603" s="75"/>
      <c r="I603" s="94"/>
      <c r="J603" s="75"/>
      <c r="K603" s="75"/>
      <c r="L603" s="76"/>
    </row>
    <row r="604" spans="1:12" ht="15.75">
      <c r="A604" s="98"/>
      <c r="B604" s="99"/>
      <c r="C604" s="100" t="s">
        <v>703</v>
      </c>
      <c r="D604" s="60" t="s">
        <v>731</v>
      </c>
      <c r="E604" s="75">
        <f t="shared" si="314"/>
        <v>0</v>
      </c>
      <c r="F604" s="75"/>
      <c r="G604" s="75"/>
      <c r="H604" s="75"/>
      <c r="I604" s="94"/>
      <c r="J604" s="75"/>
      <c r="K604" s="75"/>
      <c r="L604" s="76"/>
    </row>
    <row r="605" spans="1:12" ht="15.75">
      <c r="A605" s="109"/>
      <c r="B605" s="951" t="s">
        <v>758</v>
      </c>
      <c r="C605" s="952"/>
      <c r="D605" s="184" t="s">
        <v>732</v>
      </c>
      <c r="E605" s="174">
        <f t="shared" si="314"/>
        <v>0</v>
      </c>
      <c r="F605" s="178">
        <f>SUM(F606:F608)</f>
        <v>0</v>
      </c>
      <c r="G605" s="178">
        <f aca="true" t="shared" si="321" ref="G605:L605">SUM(G606:G608)</f>
        <v>0</v>
      </c>
      <c r="H605" s="178">
        <f t="shared" si="321"/>
        <v>0</v>
      </c>
      <c r="I605" s="178">
        <f t="shared" si="321"/>
        <v>0</v>
      </c>
      <c r="J605" s="178">
        <f t="shared" si="321"/>
        <v>0</v>
      </c>
      <c r="K605" s="178">
        <f t="shared" si="321"/>
        <v>0</v>
      </c>
      <c r="L605" s="180">
        <f t="shared" si="321"/>
        <v>0</v>
      </c>
    </row>
    <row r="606" spans="1:12" ht="15.75">
      <c r="A606" s="96"/>
      <c r="B606" s="97"/>
      <c r="C606" s="28" t="s">
        <v>601</v>
      </c>
      <c r="D606" s="60" t="s">
        <v>733</v>
      </c>
      <c r="E606" s="75">
        <f t="shared" si="314"/>
        <v>0</v>
      </c>
      <c r="F606" s="75"/>
      <c r="G606" s="75"/>
      <c r="H606" s="75"/>
      <c r="I606" s="94"/>
      <c r="J606" s="75"/>
      <c r="K606" s="75"/>
      <c r="L606" s="76"/>
    </row>
    <row r="607" spans="1:12" ht="15.75">
      <c r="A607" s="96"/>
      <c r="B607" s="97"/>
      <c r="C607" s="28" t="s">
        <v>602</v>
      </c>
      <c r="D607" s="60" t="s">
        <v>734</v>
      </c>
      <c r="E607" s="75">
        <f t="shared" si="314"/>
        <v>0</v>
      </c>
      <c r="F607" s="75"/>
      <c r="G607" s="75"/>
      <c r="H607" s="75"/>
      <c r="I607" s="94"/>
      <c r="J607" s="75"/>
      <c r="K607" s="75"/>
      <c r="L607" s="76"/>
    </row>
    <row r="608" spans="1:12" ht="15.75">
      <c r="A608" s="98"/>
      <c r="B608" s="99"/>
      <c r="C608" s="100" t="s">
        <v>703</v>
      </c>
      <c r="D608" s="60" t="s">
        <v>735</v>
      </c>
      <c r="E608" s="75">
        <f t="shared" si="314"/>
        <v>0</v>
      </c>
      <c r="F608" s="75"/>
      <c r="G608" s="75"/>
      <c r="H608" s="75"/>
      <c r="I608" s="94"/>
      <c r="J608" s="75"/>
      <c r="K608" s="75"/>
      <c r="L608" s="76"/>
    </row>
    <row r="609" spans="1:12" ht="15.75">
      <c r="A609" s="109"/>
      <c r="B609" s="951" t="s">
        <v>759</v>
      </c>
      <c r="C609" s="952"/>
      <c r="D609" s="184" t="s">
        <v>720</v>
      </c>
      <c r="E609" s="174">
        <f t="shared" si="314"/>
        <v>0</v>
      </c>
      <c r="F609" s="178">
        <f>SUM(F610:F612)</f>
        <v>0</v>
      </c>
      <c r="G609" s="178">
        <f aca="true" t="shared" si="322" ref="G609:L609">SUM(G610:G612)</f>
        <v>0</v>
      </c>
      <c r="H609" s="178">
        <f t="shared" si="322"/>
        <v>0</v>
      </c>
      <c r="I609" s="178">
        <f t="shared" si="322"/>
        <v>0</v>
      </c>
      <c r="J609" s="178">
        <f t="shared" si="322"/>
        <v>0</v>
      </c>
      <c r="K609" s="178">
        <f t="shared" si="322"/>
        <v>0</v>
      </c>
      <c r="L609" s="180">
        <f t="shared" si="322"/>
        <v>0</v>
      </c>
    </row>
    <row r="610" spans="1:12" ht="15.75">
      <c r="A610" s="96"/>
      <c r="B610" s="97"/>
      <c r="C610" s="28" t="s">
        <v>601</v>
      </c>
      <c r="D610" s="60" t="s">
        <v>721</v>
      </c>
      <c r="E610" s="75">
        <f t="shared" si="314"/>
        <v>0</v>
      </c>
      <c r="F610" s="75"/>
      <c r="G610" s="75"/>
      <c r="H610" s="75"/>
      <c r="I610" s="94"/>
      <c r="J610" s="75"/>
      <c r="K610" s="75"/>
      <c r="L610" s="76"/>
    </row>
    <row r="611" spans="1:12" ht="15.75">
      <c r="A611" s="96"/>
      <c r="B611" s="97"/>
      <c r="C611" s="28" t="s">
        <v>602</v>
      </c>
      <c r="D611" s="60" t="s">
        <v>722</v>
      </c>
      <c r="E611" s="75">
        <f t="shared" si="314"/>
        <v>0</v>
      </c>
      <c r="F611" s="75"/>
      <c r="G611" s="75"/>
      <c r="H611" s="75"/>
      <c r="I611" s="94"/>
      <c r="J611" s="75"/>
      <c r="K611" s="75"/>
      <c r="L611" s="76"/>
    </row>
    <row r="612" spans="1:12" ht="15.75">
      <c r="A612" s="98"/>
      <c r="B612" s="99"/>
      <c r="C612" s="100" t="s">
        <v>703</v>
      </c>
      <c r="D612" s="164" t="s">
        <v>723</v>
      </c>
      <c r="E612" s="75">
        <f t="shared" si="314"/>
        <v>0</v>
      </c>
      <c r="F612" s="165"/>
      <c r="G612" s="165"/>
      <c r="H612" s="165"/>
      <c r="I612" s="166"/>
      <c r="J612" s="165"/>
      <c r="K612" s="165"/>
      <c r="L612" s="167"/>
    </row>
    <row r="613" spans="1:12" ht="15.75">
      <c r="A613" s="109"/>
      <c r="B613" s="951" t="s">
        <v>760</v>
      </c>
      <c r="C613" s="952"/>
      <c r="D613" s="184" t="s">
        <v>724</v>
      </c>
      <c r="E613" s="75">
        <f t="shared" si="314"/>
        <v>0</v>
      </c>
      <c r="F613" s="178">
        <f>SUM(F614:F616)</f>
        <v>0</v>
      </c>
      <c r="G613" s="178">
        <f aca="true" t="shared" si="323" ref="G613:L613">SUM(G614:G616)</f>
        <v>0</v>
      </c>
      <c r="H613" s="178">
        <f t="shared" si="323"/>
        <v>0</v>
      </c>
      <c r="I613" s="178">
        <f t="shared" si="323"/>
        <v>0</v>
      </c>
      <c r="J613" s="178">
        <f t="shared" si="323"/>
        <v>0</v>
      </c>
      <c r="K613" s="178">
        <f t="shared" si="323"/>
        <v>0</v>
      </c>
      <c r="L613" s="180">
        <f t="shared" si="323"/>
        <v>0</v>
      </c>
    </row>
    <row r="614" spans="1:12" ht="15.75">
      <c r="A614" s="96"/>
      <c r="B614" s="97"/>
      <c r="C614" s="28" t="s">
        <v>601</v>
      </c>
      <c r="D614" s="60" t="s">
        <v>725</v>
      </c>
      <c r="E614" s="75">
        <f t="shared" si="314"/>
        <v>0</v>
      </c>
      <c r="F614" s="75"/>
      <c r="G614" s="75"/>
      <c r="H614" s="75"/>
      <c r="I614" s="94"/>
      <c r="J614" s="75"/>
      <c r="K614" s="75"/>
      <c r="L614" s="76"/>
    </row>
    <row r="615" spans="1:12" ht="15.75">
      <c r="A615" s="96"/>
      <c r="B615" s="97"/>
      <c r="C615" s="28" t="s">
        <v>602</v>
      </c>
      <c r="D615" s="60" t="s">
        <v>726</v>
      </c>
      <c r="E615" s="75">
        <f t="shared" si="314"/>
        <v>0</v>
      </c>
      <c r="F615" s="75"/>
      <c r="G615" s="75"/>
      <c r="H615" s="75"/>
      <c r="I615" s="94"/>
      <c r="J615" s="75"/>
      <c r="K615" s="75"/>
      <c r="L615" s="76"/>
    </row>
    <row r="616" spans="1:12" ht="15.75">
      <c r="A616" s="98"/>
      <c r="B616" s="99"/>
      <c r="C616" s="100" t="s">
        <v>703</v>
      </c>
      <c r="D616" s="164" t="s">
        <v>727</v>
      </c>
      <c r="E616" s="75">
        <f t="shared" si="314"/>
        <v>0</v>
      </c>
      <c r="F616" s="165"/>
      <c r="G616" s="165"/>
      <c r="H616" s="165"/>
      <c r="I616" s="166"/>
      <c r="J616" s="165"/>
      <c r="K616" s="165"/>
      <c r="L616" s="167"/>
    </row>
    <row r="617" spans="1:12" ht="15.75">
      <c r="A617" s="198"/>
      <c r="B617" s="1059" t="s">
        <v>771</v>
      </c>
      <c r="C617" s="1060"/>
      <c r="D617" s="199" t="s">
        <v>768</v>
      </c>
      <c r="E617" s="75">
        <f t="shared" si="314"/>
        <v>2143</v>
      </c>
      <c r="F617" s="200">
        <f>SUM(F618:F619)</f>
        <v>536</v>
      </c>
      <c r="G617" s="200">
        <f aca="true" t="shared" si="324" ref="G617:L617">SUM(G618:G619)</f>
        <v>536</v>
      </c>
      <c r="H617" s="200">
        <f t="shared" si="324"/>
        <v>536</v>
      </c>
      <c r="I617" s="200">
        <f t="shared" si="324"/>
        <v>535</v>
      </c>
      <c r="J617" s="200">
        <f t="shared" si="324"/>
        <v>0</v>
      </c>
      <c r="K617" s="200">
        <f t="shared" si="324"/>
        <v>0</v>
      </c>
      <c r="L617" s="201">
        <f t="shared" si="324"/>
        <v>0</v>
      </c>
    </row>
    <row r="618" spans="1:12" ht="15.75">
      <c r="A618" s="202"/>
      <c r="B618" s="203"/>
      <c r="C618" s="204" t="s">
        <v>601</v>
      </c>
      <c r="D618" s="205" t="s">
        <v>769</v>
      </c>
      <c r="E618" s="75">
        <f t="shared" si="314"/>
        <v>872</v>
      </c>
      <c r="F618" s="206">
        <v>218</v>
      </c>
      <c r="G618" s="206">
        <v>218</v>
      </c>
      <c r="H618" s="206">
        <v>218</v>
      </c>
      <c r="I618" s="206">
        <v>218</v>
      </c>
      <c r="J618" s="206">
        <v>0</v>
      </c>
      <c r="K618" s="206">
        <v>0</v>
      </c>
      <c r="L618" s="207">
        <v>0</v>
      </c>
    </row>
    <row r="619" spans="1:12" ht="15.75">
      <c r="A619" s="208"/>
      <c r="B619" s="209"/>
      <c r="C619" s="210" t="s">
        <v>602</v>
      </c>
      <c r="D619" s="211" t="s">
        <v>770</v>
      </c>
      <c r="E619" s="75">
        <f t="shared" si="314"/>
        <v>1271</v>
      </c>
      <c r="F619" s="212">
        <v>318</v>
      </c>
      <c r="G619" s="212">
        <v>318</v>
      </c>
      <c r="H619" s="212">
        <v>318</v>
      </c>
      <c r="I619" s="212">
        <v>317</v>
      </c>
      <c r="J619" s="212">
        <v>0</v>
      </c>
      <c r="K619" s="212"/>
      <c r="L619" s="213"/>
    </row>
    <row r="620" spans="1:12" ht="15.75">
      <c r="A620" s="214"/>
      <c r="B620" s="949" t="s">
        <v>818</v>
      </c>
      <c r="C620" s="950"/>
      <c r="D620" s="215" t="s">
        <v>794</v>
      </c>
      <c r="E620" s="75">
        <f t="shared" si="314"/>
        <v>0</v>
      </c>
      <c r="F620" s="216">
        <f>SUM(F621:F624)</f>
        <v>0</v>
      </c>
      <c r="G620" s="216">
        <f aca="true" t="shared" si="325" ref="G620:L620">SUM(G621:G624)</f>
        <v>0</v>
      </c>
      <c r="H620" s="216">
        <f t="shared" si="325"/>
        <v>0</v>
      </c>
      <c r="I620" s="216">
        <f t="shared" si="325"/>
        <v>0</v>
      </c>
      <c r="J620" s="216">
        <f t="shared" si="325"/>
        <v>0</v>
      </c>
      <c r="K620" s="216">
        <f t="shared" si="325"/>
        <v>0</v>
      </c>
      <c r="L620" s="217">
        <f t="shared" si="325"/>
        <v>0</v>
      </c>
    </row>
    <row r="621" spans="1:12" ht="15.75">
      <c r="A621" s="202"/>
      <c r="B621" s="203"/>
      <c r="C621" s="204" t="s">
        <v>601</v>
      </c>
      <c r="D621" s="205" t="s">
        <v>795</v>
      </c>
      <c r="E621" s="75">
        <f t="shared" si="314"/>
        <v>0</v>
      </c>
      <c r="F621" s="206"/>
      <c r="G621" s="206"/>
      <c r="H621" s="206"/>
      <c r="I621" s="206"/>
      <c r="J621" s="206"/>
      <c r="K621" s="206"/>
      <c r="L621" s="207"/>
    </row>
    <row r="622" spans="1:12" ht="15.75">
      <c r="A622" s="202"/>
      <c r="B622" s="203"/>
      <c r="C622" s="204" t="s">
        <v>602</v>
      </c>
      <c r="D622" s="205" t="s">
        <v>796</v>
      </c>
      <c r="E622" s="75">
        <f t="shared" si="314"/>
        <v>0</v>
      </c>
      <c r="F622" s="206"/>
      <c r="G622" s="206"/>
      <c r="H622" s="206"/>
      <c r="I622" s="206"/>
      <c r="J622" s="206"/>
      <c r="K622" s="206"/>
      <c r="L622" s="207"/>
    </row>
    <row r="623" spans="1:12" ht="15.75">
      <c r="A623" s="208"/>
      <c r="B623" s="209"/>
      <c r="C623" s="210" t="s">
        <v>703</v>
      </c>
      <c r="D623" s="211" t="s">
        <v>797</v>
      </c>
      <c r="E623" s="75">
        <f t="shared" si="314"/>
        <v>0</v>
      </c>
      <c r="F623" s="212"/>
      <c r="G623" s="212"/>
      <c r="H623" s="212"/>
      <c r="I623" s="212"/>
      <c r="J623" s="212"/>
      <c r="K623" s="212"/>
      <c r="L623" s="213"/>
    </row>
    <row r="624" spans="1:12" ht="34.5" customHeight="1">
      <c r="A624" s="113"/>
      <c r="B624" s="114"/>
      <c r="C624" s="115" t="s">
        <v>817</v>
      </c>
      <c r="D624" s="218" t="s">
        <v>816</v>
      </c>
      <c r="E624" s="75">
        <f t="shared" si="314"/>
        <v>0</v>
      </c>
      <c r="F624" s="134"/>
      <c r="G624" s="134"/>
      <c r="H624" s="134"/>
      <c r="I624" s="134"/>
      <c r="J624" s="134"/>
      <c r="K624" s="134"/>
      <c r="L624" s="182"/>
    </row>
    <row r="625" spans="1:12" ht="29.25" customHeight="1">
      <c r="A625" s="113"/>
      <c r="B625" s="945" t="s">
        <v>814</v>
      </c>
      <c r="C625" s="946"/>
      <c r="D625" s="218" t="s">
        <v>807</v>
      </c>
      <c r="E625" s="75">
        <f t="shared" si="314"/>
        <v>0</v>
      </c>
      <c r="F625" s="134">
        <f>SUM(F626:F627)</f>
        <v>0</v>
      </c>
      <c r="G625" s="134">
        <f aca="true" t="shared" si="326" ref="G625:L625">SUM(G626:G627)</f>
        <v>0</v>
      </c>
      <c r="H625" s="134">
        <f t="shared" si="326"/>
        <v>0</v>
      </c>
      <c r="I625" s="134">
        <f t="shared" si="326"/>
        <v>0</v>
      </c>
      <c r="J625" s="134">
        <f t="shared" si="326"/>
        <v>0</v>
      </c>
      <c r="K625" s="134">
        <f t="shared" si="326"/>
        <v>0</v>
      </c>
      <c r="L625" s="182">
        <f t="shared" si="326"/>
        <v>0</v>
      </c>
    </row>
    <row r="626" spans="1:12" ht="15.75">
      <c r="A626" s="96"/>
      <c r="B626" s="97"/>
      <c r="C626" s="28" t="s">
        <v>601</v>
      </c>
      <c r="D626" s="60" t="s">
        <v>809</v>
      </c>
      <c r="E626" s="75">
        <f t="shared" si="314"/>
        <v>0</v>
      </c>
      <c r="F626" s="75"/>
      <c r="G626" s="75"/>
      <c r="H626" s="75"/>
      <c r="I626" s="94"/>
      <c r="J626" s="75"/>
      <c r="K626" s="75"/>
      <c r="L626" s="76"/>
    </row>
    <row r="627" spans="1:12" ht="15.75">
      <c r="A627" s="96"/>
      <c r="B627" s="97"/>
      <c r="C627" s="28" t="s">
        <v>602</v>
      </c>
      <c r="D627" s="60" t="s">
        <v>810</v>
      </c>
      <c r="E627" s="75">
        <f t="shared" si="314"/>
        <v>0</v>
      </c>
      <c r="F627" s="75"/>
      <c r="G627" s="75"/>
      <c r="H627" s="75"/>
      <c r="I627" s="94"/>
      <c r="J627" s="75"/>
      <c r="K627" s="75"/>
      <c r="L627" s="76"/>
    </row>
    <row r="628" spans="1:12" ht="33.75" customHeight="1">
      <c r="A628" s="113"/>
      <c r="B628" s="947" t="s">
        <v>813</v>
      </c>
      <c r="C628" s="948"/>
      <c r="D628" s="218" t="s">
        <v>808</v>
      </c>
      <c r="E628" s="75">
        <f t="shared" si="314"/>
        <v>0</v>
      </c>
      <c r="F628" s="134">
        <f>SUM(F629:F630)</f>
        <v>0</v>
      </c>
      <c r="G628" s="134">
        <f aca="true" t="shared" si="327" ref="G628:L628">SUM(G629:G630)</f>
        <v>0</v>
      </c>
      <c r="H628" s="134">
        <f t="shared" si="327"/>
        <v>0</v>
      </c>
      <c r="I628" s="134">
        <f t="shared" si="327"/>
        <v>0</v>
      </c>
      <c r="J628" s="134">
        <f t="shared" si="327"/>
        <v>0</v>
      </c>
      <c r="K628" s="134">
        <f t="shared" si="327"/>
        <v>0</v>
      </c>
      <c r="L628" s="182">
        <f t="shared" si="327"/>
        <v>0</v>
      </c>
    </row>
    <row r="629" spans="1:12" ht="15.75">
      <c r="A629" s="96"/>
      <c r="B629" s="97"/>
      <c r="C629" s="28" t="s">
        <v>601</v>
      </c>
      <c r="D629" s="60" t="s">
        <v>811</v>
      </c>
      <c r="E629" s="75">
        <f t="shared" si="314"/>
        <v>0</v>
      </c>
      <c r="F629" s="75"/>
      <c r="G629" s="75"/>
      <c r="H629" s="75"/>
      <c r="I629" s="94"/>
      <c r="J629" s="75"/>
      <c r="K629" s="75"/>
      <c r="L629" s="76"/>
    </row>
    <row r="630" spans="1:12" ht="16.5" thickBot="1">
      <c r="A630" s="219"/>
      <c r="B630" s="220"/>
      <c r="C630" s="221" t="s">
        <v>602</v>
      </c>
      <c r="D630" s="243" t="s">
        <v>812</v>
      </c>
      <c r="E630" s="244">
        <f t="shared" si="314"/>
        <v>0</v>
      </c>
      <c r="F630" s="244"/>
      <c r="G630" s="244"/>
      <c r="H630" s="244"/>
      <c r="I630" s="245"/>
      <c r="J630" s="244"/>
      <c r="K630" s="244"/>
      <c r="L630" s="246"/>
    </row>
    <row r="632" spans="2:3" ht="15.75">
      <c r="B632" s="222" t="s">
        <v>395</v>
      </c>
      <c r="C632" s="223"/>
    </row>
    <row r="633" spans="2:3" ht="15.75">
      <c r="B633" s="222" t="s">
        <v>144</v>
      </c>
      <c r="C633" s="223"/>
    </row>
    <row r="634" spans="2:3" ht="15.75">
      <c r="B634" s="222" t="s">
        <v>145</v>
      </c>
      <c r="C634" s="222"/>
    </row>
    <row r="635" spans="2:3" ht="15.75">
      <c r="B635" s="222" t="s">
        <v>21</v>
      </c>
      <c r="C635" s="222"/>
    </row>
    <row r="636" spans="2:3" ht="15.75">
      <c r="B636" s="222" t="s">
        <v>747</v>
      </c>
      <c r="C636" s="62"/>
    </row>
    <row r="637" spans="2:3" ht="15.75">
      <c r="B637" s="6" t="s">
        <v>749</v>
      </c>
      <c r="C637" s="224"/>
    </row>
    <row r="638" spans="2:3" ht="15.75">
      <c r="B638" s="6" t="s">
        <v>752</v>
      </c>
      <c r="C638" s="224"/>
    </row>
    <row r="639" ht="15.75">
      <c r="C639" s="224"/>
    </row>
    <row r="640" ht="15.75">
      <c r="C640" s="224"/>
    </row>
    <row r="641" spans="3:11" ht="15.75">
      <c r="C641" s="224"/>
      <c r="F641" s="226"/>
      <c r="G641" s="227"/>
      <c r="J641" s="225" t="s">
        <v>160</v>
      </c>
      <c r="K641" s="239"/>
    </row>
    <row r="642" spans="1:11" ht="15.75">
      <c r="A642" s="1039"/>
      <c r="B642" s="1039"/>
      <c r="C642" s="224"/>
      <c r="F642" s="229"/>
      <c r="G642" s="227"/>
      <c r="J642" s="228" t="s">
        <v>161</v>
      </c>
      <c r="K642" s="239"/>
    </row>
    <row r="643" spans="1:3" ht="15.75">
      <c r="A643" s="7"/>
      <c r="B643" s="7"/>
      <c r="C643" s="224"/>
    </row>
    <row r="644" spans="4:5" ht="15.75">
      <c r="D644" s="6" t="s">
        <v>1739</v>
      </c>
      <c r="E644" s="5">
        <f>E333+E350+E352+E355+E362+E366+E377+E388+E391+E398+E469</f>
        <v>285721</v>
      </c>
    </row>
  </sheetData>
  <sheetProtection/>
  <mergeCells count="257">
    <mergeCell ref="A355:C355"/>
    <mergeCell ref="B310:C310"/>
    <mergeCell ref="B520:C520"/>
    <mergeCell ref="B267:C267"/>
    <mergeCell ref="B587:C587"/>
    <mergeCell ref="A268:C268"/>
    <mergeCell ref="B269:C269"/>
    <mergeCell ref="A452:C452"/>
    <mergeCell ref="B453:C453"/>
    <mergeCell ref="B345:C345"/>
    <mergeCell ref="B346:C346"/>
    <mergeCell ref="B327:C327"/>
    <mergeCell ref="B349:C349"/>
    <mergeCell ref="B217:C217"/>
    <mergeCell ref="B240:C240"/>
    <mergeCell ref="B220:C220"/>
    <mergeCell ref="B287:C287"/>
    <mergeCell ref="A313:C313"/>
    <mergeCell ref="A344:C344"/>
    <mergeCell ref="A330:C330"/>
    <mergeCell ref="B307:C307"/>
    <mergeCell ref="B266:C266"/>
    <mergeCell ref="A321:C321"/>
    <mergeCell ref="B212:C212"/>
    <mergeCell ref="B617:C617"/>
    <mergeCell ref="B519:C519"/>
    <mergeCell ref="B291:C291"/>
    <mergeCell ref="B295:C295"/>
    <mergeCell ref="B271:C271"/>
    <mergeCell ref="A329:C329"/>
    <mergeCell ref="B324:C324"/>
    <mergeCell ref="A317:C317"/>
    <mergeCell ref="B514:C514"/>
    <mergeCell ref="B225:C225"/>
    <mergeCell ref="B230:C230"/>
    <mergeCell ref="A270:C270"/>
    <mergeCell ref="B275:C275"/>
    <mergeCell ref="B302:C302"/>
    <mergeCell ref="B279:C279"/>
    <mergeCell ref="B283:C283"/>
    <mergeCell ref="B180:C180"/>
    <mergeCell ref="A187:C187"/>
    <mergeCell ref="B188:C188"/>
    <mergeCell ref="B182:C182"/>
    <mergeCell ref="B299:C299"/>
    <mergeCell ref="A248:B248"/>
    <mergeCell ref="B209:C209"/>
    <mergeCell ref="B235:C235"/>
    <mergeCell ref="B255:C255"/>
    <mergeCell ref="B250:C250"/>
    <mergeCell ref="B191:C191"/>
    <mergeCell ref="B192:C192"/>
    <mergeCell ref="B193:C193"/>
    <mergeCell ref="B181:C181"/>
    <mergeCell ref="B199:C199"/>
    <mergeCell ref="B206:C206"/>
    <mergeCell ref="A202:C202"/>
    <mergeCell ref="B197:C197"/>
    <mergeCell ref="B183:C183"/>
    <mergeCell ref="B198:C198"/>
    <mergeCell ref="B245:C245"/>
    <mergeCell ref="B177:C177"/>
    <mergeCell ref="B178:C178"/>
    <mergeCell ref="B179:C179"/>
    <mergeCell ref="B189:C189"/>
    <mergeCell ref="B190:C190"/>
    <mergeCell ref="B203:C203"/>
    <mergeCell ref="B194:C194"/>
    <mergeCell ref="B195:C195"/>
    <mergeCell ref="B196:C196"/>
    <mergeCell ref="J10:L10"/>
    <mergeCell ref="D10:D12"/>
    <mergeCell ref="E10:I10"/>
    <mergeCell ref="J11:J12"/>
    <mergeCell ref="K11:K12"/>
    <mergeCell ref="L11:L12"/>
    <mergeCell ref="B165:C165"/>
    <mergeCell ref="B166:C166"/>
    <mergeCell ref="B156:C156"/>
    <mergeCell ref="A642:B642"/>
    <mergeCell ref="B168:C168"/>
    <mergeCell ref="B169:C169"/>
    <mergeCell ref="B170:C170"/>
    <mergeCell ref="B173:C173"/>
    <mergeCell ref="B176:C176"/>
    <mergeCell ref="B260:C260"/>
    <mergeCell ref="B160:C160"/>
    <mergeCell ref="B164:C164"/>
    <mergeCell ref="B148:C148"/>
    <mergeCell ref="B149:C149"/>
    <mergeCell ref="B151:C151"/>
    <mergeCell ref="B152:C152"/>
    <mergeCell ref="B150:C150"/>
    <mergeCell ref="B131:C131"/>
    <mergeCell ref="B132:C132"/>
    <mergeCell ref="B136:C136"/>
    <mergeCell ref="A141:C141"/>
    <mergeCell ref="A142:C142"/>
    <mergeCell ref="B147:C147"/>
    <mergeCell ref="B133:C133"/>
    <mergeCell ref="B143:C143"/>
    <mergeCell ref="A118:C118"/>
    <mergeCell ref="B122:C122"/>
    <mergeCell ref="A125:C125"/>
    <mergeCell ref="B126:C126"/>
    <mergeCell ref="B129:C129"/>
    <mergeCell ref="B130:C130"/>
    <mergeCell ref="B106:C106"/>
    <mergeCell ref="B107:C107"/>
    <mergeCell ref="A111:C111"/>
    <mergeCell ref="A113:C113"/>
    <mergeCell ref="B108:C108"/>
    <mergeCell ref="B115:C115"/>
    <mergeCell ref="A5:I5"/>
    <mergeCell ref="A6:I6"/>
    <mergeCell ref="F11:I11"/>
    <mergeCell ref="B105:C105"/>
    <mergeCell ref="A10:C12"/>
    <mergeCell ref="A98:C98"/>
    <mergeCell ref="B102:C102"/>
    <mergeCell ref="B103:C103"/>
    <mergeCell ref="B104:C104"/>
    <mergeCell ref="A88:C88"/>
    <mergeCell ref="A55:C55"/>
    <mergeCell ref="B49:C49"/>
    <mergeCell ref="B92:C92"/>
    <mergeCell ref="B94:C94"/>
    <mergeCell ref="B95:C95"/>
    <mergeCell ref="B60:C60"/>
    <mergeCell ref="A76:C76"/>
    <mergeCell ref="A77:C77"/>
    <mergeCell ref="B84:C84"/>
    <mergeCell ref="A33:C33"/>
    <mergeCell ref="A43:C43"/>
    <mergeCell ref="A44:C44"/>
    <mergeCell ref="B45:C45"/>
    <mergeCell ref="B46:C46"/>
    <mergeCell ref="B48:C48"/>
    <mergeCell ref="A13:C13"/>
    <mergeCell ref="A17:C17"/>
    <mergeCell ref="A18:C18"/>
    <mergeCell ref="A21:C21"/>
    <mergeCell ref="B24:C24"/>
    <mergeCell ref="A318:C318"/>
    <mergeCell ref="A25:C25"/>
    <mergeCell ref="B27:C27"/>
    <mergeCell ref="A29:C29"/>
    <mergeCell ref="A30:C30"/>
    <mergeCell ref="A333:C333"/>
    <mergeCell ref="A343:C343"/>
    <mergeCell ref="A388:C388"/>
    <mergeCell ref="B392:C392"/>
    <mergeCell ref="B394:C394"/>
    <mergeCell ref="B395:C395"/>
    <mergeCell ref="B360:C360"/>
    <mergeCell ref="A376:C376"/>
    <mergeCell ref="A377:C377"/>
    <mergeCell ref="B384:C384"/>
    <mergeCell ref="A406:C406"/>
    <mergeCell ref="B408:C408"/>
    <mergeCell ref="A411:C411"/>
    <mergeCell ref="B412:C412"/>
    <mergeCell ref="B416:C416"/>
    <mergeCell ref="A398:C398"/>
    <mergeCell ref="B402:C402"/>
    <mergeCell ref="B403:C403"/>
    <mergeCell ref="B404:C404"/>
    <mergeCell ref="B415:C415"/>
    <mergeCell ref="B419:C419"/>
    <mergeCell ref="A422:C422"/>
    <mergeCell ref="A423:C423"/>
    <mergeCell ref="B431:C431"/>
    <mergeCell ref="B434:C434"/>
    <mergeCell ref="B435:C435"/>
    <mergeCell ref="B442:C442"/>
    <mergeCell ref="B447:C447"/>
    <mergeCell ref="B443:C443"/>
    <mergeCell ref="B426:C426"/>
    <mergeCell ref="B427:C427"/>
    <mergeCell ref="A439:C439"/>
    <mergeCell ref="B441:C441"/>
    <mergeCell ref="B436:C436"/>
    <mergeCell ref="A459:C459"/>
    <mergeCell ref="B460:C460"/>
    <mergeCell ref="B461:C461"/>
    <mergeCell ref="A454:C454"/>
    <mergeCell ref="B429:C429"/>
    <mergeCell ref="B430:C430"/>
    <mergeCell ref="B444:C444"/>
    <mergeCell ref="B445:C445"/>
    <mergeCell ref="B446:C446"/>
    <mergeCell ref="B448:C448"/>
    <mergeCell ref="A485:C485"/>
    <mergeCell ref="A486:C486"/>
    <mergeCell ref="B462:C462"/>
    <mergeCell ref="B467:C467"/>
    <mergeCell ref="B469:C469"/>
    <mergeCell ref="B473:C473"/>
    <mergeCell ref="B463:C463"/>
    <mergeCell ref="B570:C570"/>
    <mergeCell ref="B550:C550"/>
    <mergeCell ref="B450:C450"/>
    <mergeCell ref="B500:C500"/>
    <mergeCell ref="B504:C504"/>
    <mergeCell ref="A476:C476"/>
    <mergeCell ref="B477:C477"/>
    <mergeCell ref="B478:C478"/>
    <mergeCell ref="B479:C479"/>
    <mergeCell ref="B481:C481"/>
    <mergeCell ref="B560:C560"/>
    <mergeCell ref="B495:C495"/>
    <mergeCell ref="B494:C494"/>
    <mergeCell ref="B555:C555"/>
    <mergeCell ref="B516:C516"/>
    <mergeCell ref="A522:C522"/>
    <mergeCell ref="B513:C513"/>
    <mergeCell ref="A518:C518"/>
    <mergeCell ref="B492:C492"/>
    <mergeCell ref="B609:C609"/>
    <mergeCell ref="B605:C605"/>
    <mergeCell ref="B496:C496"/>
    <mergeCell ref="B565:C565"/>
    <mergeCell ref="B545:C545"/>
    <mergeCell ref="B526:C526"/>
    <mergeCell ref="B529:C529"/>
    <mergeCell ref="B540:C540"/>
    <mergeCell ref="B532:C532"/>
    <mergeCell ref="A585:C585"/>
    <mergeCell ref="B28:C28"/>
    <mergeCell ref="B328:C328"/>
    <mergeCell ref="A325:C325"/>
    <mergeCell ref="B515:C515"/>
    <mergeCell ref="B509:C509"/>
    <mergeCell ref="B511:C511"/>
    <mergeCell ref="B506:C506"/>
    <mergeCell ref="B507:C507"/>
    <mergeCell ref="B512:C512"/>
    <mergeCell ref="B601:C601"/>
    <mergeCell ref="B449:C449"/>
    <mergeCell ref="A265:C265"/>
    <mergeCell ref="A588:C588"/>
    <mergeCell ref="B580:C580"/>
    <mergeCell ref="B586:C586"/>
    <mergeCell ref="B575:C575"/>
    <mergeCell ref="B537:C537"/>
    <mergeCell ref="B523:C523"/>
    <mergeCell ref="B493:C493"/>
    <mergeCell ref="K9:L9"/>
    <mergeCell ref="B491:C491"/>
    <mergeCell ref="B487:C487"/>
    <mergeCell ref="B625:C625"/>
    <mergeCell ref="B628:C628"/>
    <mergeCell ref="B620:C620"/>
    <mergeCell ref="B613:C613"/>
    <mergeCell ref="B589:C589"/>
    <mergeCell ref="B593:C593"/>
    <mergeCell ref="B597:C597"/>
  </mergeCells>
  <printOptions horizontalCentered="1"/>
  <pageMargins left="0.1968503937007874" right="0.1968503937007874" top="0.15748031496062992" bottom="0.39" header="0.29" footer="0.15748031496062992"/>
  <pageSetup horizontalDpi="600" verticalDpi="600" orientation="landscape" paperSize="9" scale="60"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6"/>
  <sheetViews>
    <sheetView zoomScale="85" zoomScaleNormal="85" zoomScaleSheetLayoutView="100" workbookViewId="0" topLeftCell="A1">
      <selection activeCell="D388" sqref="D388:D446"/>
    </sheetView>
  </sheetViews>
  <sheetFormatPr defaultColWidth="9.140625" defaultRowHeight="12.75"/>
  <cols>
    <col min="1" max="1" width="4.8515625" style="6" customWidth="1"/>
    <col min="2" max="2" width="5.28125" style="6" customWidth="1"/>
    <col min="3" max="3" width="79.8515625" style="6" customWidth="1"/>
    <col min="4" max="4" width="13.8515625" style="6" customWidth="1"/>
    <col min="5" max="5" width="13.57421875" style="6" customWidth="1"/>
    <col min="6" max="6" width="16.8515625" style="6" customWidth="1"/>
    <col min="7" max="7" width="11.7109375" style="6" customWidth="1"/>
    <col min="8" max="8" width="13.8515625" style="6" customWidth="1"/>
    <col min="9" max="9" width="12.421875" style="6" customWidth="1"/>
    <col min="10" max="10" width="13.140625" style="6" customWidth="1"/>
    <col min="11" max="11" width="14.140625" style="6" customWidth="1"/>
    <col min="12" max="12" width="13.8515625" style="6" bestFit="1" customWidth="1"/>
    <col min="13" max="13" width="12.7109375" style="6" bestFit="1" customWidth="1"/>
    <col min="14" max="16384" width="9.140625" style="6" customWidth="1"/>
  </cols>
  <sheetData>
    <row r="1" spans="1:13" ht="15.75">
      <c r="A1" s="255"/>
      <c r="B1" s="255"/>
      <c r="C1" s="255"/>
      <c r="D1" s="223"/>
      <c r="E1" s="222"/>
      <c r="F1" s="222"/>
      <c r="G1" s="222"/>
      <c r="H1" s="222"/>
      <c r="I1" s="256"/>
      <c r="J1" s="222"/>
      <c r="K1" s="222"/>
      <c r="L1" s="222"/>
      <c r="M1" s="63" t="s">
        <v>882</v>
      </c>
    </row>
    <row r="2" spans="1:13" ht="15.75">
      <c r="A2" s="921" t="s">
        <v>1753</v>
      </c>
      <c r="B2" s="222"/>
      <c r="C2" s="222"/>
      <c r="D2" s="223"/>
      <c r="E2" s="222"/>
      <c r="F2" s="222"/>
      <c r="G2" s="222"/>
      <c r="H2" s="222"/>
      <c r="I2" s="256"/>
      <c r="J2" s="222"/>
      <c r="K2" s="222"/>
      <c r="L2" s="62"/>
      <c r="M2" s="62"/>
    </row>
    <row r="3" spans="1:13" ht="21.75" customHeight="1">
      <c r="A3" s="8" t="s">
        <v>582</v>
      </c>
      <c r="B3" s="8"/>
      <c r="C3" s="8"/>
      <c r="D3" s="223"/>
      <c r="E3" s="222"/>
      <c r="F3" s="222"/>
      <c r="G3" s="222"/>
      <c r="H3" s="222"/>
      <c r="I3" s="222"/>
      <c r="J3" s="222"/>
      <c r="K3" s="222"/>
      <c r="L3" s="62"/>
      <c r="M3" s="62"/>
    </row>
    <row r="4" spans="1:13" ht="15.75">
      <c r="A4" s="8"/>
      <c r="B4" s="8"/>
      <c r="C4" s="8"/>
      <c r="D4" s="223"/>
      <c r="E4" s="222"/>
      <c r="F4" s="222"/>
      <c r="G4" s="222"/>
      <c r="H4" s="222"/>
      <c r="I4" s="222"/>
      <c r="J4" s="222"/>
      <c r="K4" s="222"/>
      <c r="L4" s="62"/>
      <c r="M4" s="62"/>
    </row>
    <row r="5" spans="1:13" ht="15.75">
      <c r="A5" s="1089" t="s">
        <v>72</v>
      </c>
      <c r="B5" s="1089"/>
      <c r="C5" s="1089"/>
      <c r="D5" s="1089"/>
      <c r="E5" s="1089"/>
      <c r="F5" s="1089"/>
      <c r="G5" s="1089"/>
      <c r="H5" s="1089"/>
      <c r="I5" s="1089"/>
      <c r="J5" s="1089"/>
      <c r="K5" s="1089"/>
      <c r="L5" s="62"/>
      <c r="M5" s="62"/>
    </row>
    <row r="6" spans="1:13" ht="15.75">
      <c r="A6" s="1089" t="s">
        <v>1762</v>
      </c>
      <c r="B6" s="1089"/>
      <c r="C6" s="1089"/>
      <c r="D6" s="1089"/>
      <c r="E6" s="1089"/>
      <c r="F6" s="1089"/>
      <c r="G6" s="1089"/>
      <c r="H6" s="1089"/>
      <c r="I6" s="1089"/>
      <c r="J6" s="1089"/>
      <c r="K6" s="1089"/>
      <c r="L6" s="62"/>
      <c r="M6" s="62"/>
    </row>
    <row r="7" spans="1:13" ht="15.75">
      <c r="A7" s="256"/>
      <c r="B7" s="256"/>
      <c r="C7" s="256"/>
      <c r="D7" s="256"/>
      <c r="E7" s="256"/>
      <c r="F7" s="256"/>
      <c r="G7" s="256"/>
      <c r="H7" s="62"/>
      <c r="I7" s="62"/>
      <c r="J7" s="62"/>
      <c r="K7" s="62"/>
      <c r="L7" s="62"/>
      <c r="M7" s="62"/>
    </row>
    <row r="8" spans="1:13" ht="13.5" customHeight="1">
      <c r="A8" s="255" t="s">
        <v>421</v>
      </c>
      <c r="B8" s="255"/>
      <c r="C8" s="257"/>
      <c r="D8" s="223"/>
      <c r="E8" s="222"/>
      <c r="F8" s="222"/>
      <c r="G8" s="222"/>
      <c r="H8" s="62"/>
      <c r="I8" s="62"/>
      <c r="J8" s="62"/>
      <c r="K8" s="62"/>
      <c r="L8" s="62"/>
      <c r="M8" s="62"/>
    </row>
    <row r="9" spans="1:13" ht="16.5" thickBot="1">
      <c r="A9" s="258"/>
      <c r="B9" s="257"/>
      <c r="C9" s="257"/>
      <c r="D9" s="223"/>
      <c r="E9" s="259"/>
      <c r="F9" s="259"/>
      <c r="G9" s="259"/>
      <c r="H9" s="259"/>
      <c r="I9" s="260"/>
      <c r="J9" s="261"/>
      <c r="K9" s="261"/>
      <c r="L9" s="1093" t="s">
        <v>408</v>
      </c>
      <c r="M9" s="1094"/>
    </row>
    <row r="10" spans="1:13" ht="25.5" customHeight="1">
      <c r="A10" s="1022" t="s">
        <v>626</v>
      </c>
      <c r="B10" s="1023"/>
      <c r="C10" s="1024"/>
      <c r="D10" s="1042" t="s">
        <v>162</v>
      </c>
      <c r="E10" s="1078" t="s">
        <v>1761</v>
      </c>
      <c r="F10" s="1078"/>
      <c r="G10" s="1079"/>
      <c r="H10" s="1079"/>
      <c r="I10" s="1079"/>
      <c r="J10" s="1079"/>
      <c r="K10" s="1080" t="s">
        <v>201</v>
      </c>
      <c r="L10" s="1080"/>
      <c r="M10" s="1081"/>
    </row>
    <row r="11" spans="1:13" ht="41.25" customHeight="1">
      <c r="A11" s="1025"/>
      <c r="B11" s="1026"/>
      <c r="C11" s="1027"/>
      <c r="D11" s="1074"/>
      <c r="E11" s="1086" t="s">
        <v>670</v>
      </c>
      <c r="F11" s="1086"/>
      <c r="G11" s="1087" t="s">
        <v>671</v>
      </c>
      <c r="H11" s="1087"/>
      <c r="I11" s="1087"/>
      <c r="J11" s="1088"/>
      <c r="K11" s="1082">
        <v>2023</v>
      </c>
      <c r="L11" s="1082">
        <v>2024</v>
      </c>
      <c r="M11" s="1084">
        <v>2025</v>
      </c>
    </row>
    <row r="12" spans="1:13" ht="79.5" thickBot="1">
      <c r="A12" s="1028"/>
      <c r="B12" s="1029"/>
      <c r="C12" s="1030"/>
      <c r="D12" s="1075"/>
      <c r="E12" s="262" t="s">
        <v>672</v>
      </c>
      <c r="F12" s="263" t="s">
        <v>673</v>
      </c>
      <c r="G12" s="263" t="s">
        <v>674</v>
      </c>
      <c r="H12" s="263" t="s">
        <v>675</v>
      </c>
      <c r="I12" s="263" t="s">
        <v>676</v>
      </c>
      <c r="J12" s="263" t="s">
        <v>677</v>
      </c>
      <c r="K12" s="1083"/>
      <c r="L12" s="1083"/>
      <c r="M12" s="1085"/>
    </row>
    <row r="13" spans="1:13" ht="39" customHeight="1">
      <c r="A13" s="1011" t="s">
        <v>873</v>
      </c>
      <c r="B13" s="1012"/>
      <c r="C13" s="1012"/>
      <c r="D13" s="247" t="s">
        <v>631</v>
      </c>
      <c r="E13" s="936">
        <f>G13+H13+I13+J13</f>
        <v>1434702</v>
      </c>
      <c r="F13" s="936">
        <f>F14+F32+F42+F101+F121</f>
        <v>262</v>
      </c>
      <c r="G13" s="936">
        <f>G14+G32+G42+G101+G121</f>
        <v>427141</v>
      </c>
      <c r="H13" s="936">
        <f aca="true" t="shared" si="0" ref="H13:M13">H14+H32+H42+H101+H121</f>
        <v>455130</v>
      </c>
      <c r="I13" s="936">
        <f t="shared" si="0"/>
        <v>314410</v>
      </c>
      <c r="J13" s="936">
        <f t="shared" si="0"/>
        <v>238021</v>
      </c>
      <c r="K13" s="936">
        <f t="shared" si="0"/>
        <v>1510739</v>
      </c>
      <c r="L13" s="936">
        <f t="shared" si="0"/>
        <v>1586290</v>
      </c>
      <c r="M13" s="264">
        <f t="shared" si="0"/>
        <v>1657680</v>
      </c>
    </row>
    <row r="14" spans="1:13" ht="34.5" customHeight="1">
      <c r="A14" s="1076" t="s">
        <v>1716</v>
      </c>
      <c r="B14" s="1077"/>
      <c r="C14" s="1077"/>
      <c r="D14" s="265" t="s">
        <v>191</v>
      </c>
      <c r="E14" s="266">
        <f>G14+H14+I14+J14</f>
        <v>297853</v>
      </c>
      <c r="F14" s="266">
        <f>F15+F19+F26+F27</f>
        <v>0</v>
      </c>
      <c r="G14" s="266">
        <f>G15+G19+G26+G27</f>
        <v>124940</v>
      </c>
      <c r="H14" s="266">
        <f aca="true" t="shared" si="1" ref="H14:M14">H15+H19+H26+H27</f>
        <v>69942</v>
      </c>
      <c r="I14" s="266">
        <f t="shared" si="1"/>
        <v>62130</v>
      </c>
      <c r="J14" s="266">
        <f t="shared" si="1"/>
        <v>40841</v>
      </c>
      <c r="K14" s="266">
        <f t="shared" si="1"/>
        <v>313642</v>
      </c>
      <c r="L14" s="266">
        <f t="shared" si="1"/>
        <v>329332</v>
      </c>
      <c r="M14" s="267">
        <f t="shared" si="1"/>
        <v>344156</v>
      </c>
    </row>
    <row r="15" spans="1:13" ht="15.75">
      <c r="A15" s="82" t="s">
        <v>699</v>
      </c>
      <c r="B15" s="268"/>
      <c r="C15" s="269"/>
      <c r="D15" s="27" t="s">
        <v>700</v>
      </c>
      <c r="E15" s="270">
        <f aca="true" t="shared" si="2" ref="E15:E78">G15+H15+I15+J15</f>
        <v>247262</v>
      </c>
      <c r="F15" s="271">
        <f>F17</f>
        <v>0</v>
      </c>
      <c r="G15" s="271">
        <f aca="true" t="shared" si="3" ref="G15:M15">G17</f>
        <v>108317</v>
      </c>
      <c r="H15" s="271">
        <f t="shared" si="3"/>
        <v>55084</v>
      </c>
      <c r="I15" s="271">
        <f t="shared" si="3"/>
        <v>48516</v>
      </c>
      <c r="J15" s="271">
        <f t="shared" si="3"/>
        <v>35345</v>
      </c>
      <c r="K15" s="271">
        <f t="shared" si="3"/>
        <v>260369</v>
      </c>
      <c r="L15" s="271">
        <f t="shared" si="3"/>
        <v>273395</v>
      </c>
      <c r="M15" s="272">
        <f t="shared" si="3"/>
        <v>285702</v>
      </c>
    </row>
    <row r="16" spans="1:13" ht="18" customHeight="1">
      <c r="A16" s="273" t="s">
        <v>372</v>
      </c>
      <c r="B16" s="274"/>
      <c r="C16" s="275"/>
      <c r="D16" s="42"/>
      <c r="E16" s="270"/>
      <c r="F16" s="271"/>
      <c r="G16" s="276"/>
      <c r="H16" s="276"/>
      <c r="I16" s="277"/>
      <c r="J16" s="276"/>
      <c r="K16" s="53"/>
      <c r="L16" s="276"/>
      <c r="M16" s="278"/>
    </row>
    <row r="17" spans="1:13" ht="15.75">
      <c r="A17" s="279"/>
      <c r="B17" s="280" t="s">
        <v>240</v>
      </c>
      <c r="C17" s="269"/>
      <c r="D17" s="60" t="s">
        <v>452</v>
      </c>
      <c r="E17" s="270">
        <f t="shared" si="2"/>
        <v>247262</v>
      </c>
      <c r="F17" s="271">
        <f>F18</f>
        <v>0</v>
      </c>
      <c r="G17" s="271">
        <f aca="true" t="shared" si="4" ref="G17:M17">G18</f>
        <v>108317</v>
      </c>
      <c r="H17" s="271">
        <f t="shared" si="4"/>
        <v>55084</v>
      </c>
      <c r="I17" s="271">
        <f t="shared" si="4"/>
        <v>48516</v>
      </c>
      <c r="J17" s="271">
        <f t="shared" si="4"/>
        <v>35345</v>
      </c>
      <c r="K17" s="271">
        <f t="shared" si="4"/>
        <v>260369</v>
      </c>
      <c r="L17" s="271">
        <f t="shared" si="4"/>
        <v>273395</v>
      </c>
      <c r="M17" s="272">
        <f t="shared" si="4"/>
        <v>285702</v>
      </c>
    </row>
    <row r="18" spans="1:13" ht="15.75">
      <c r="A18" s="279"/>
      <c r="B18" s="280"/>
      <c r="C18" s="281" t="s">
        <v>66</v>
      </c>
      <c r="D18" s="60" t="s">
        <v>67</v>
      </c>
      <c r="E18" s="270">
        <f t="shared" si="2"/>
        <v>247262</v>
      </c>
      <c r="F18" s="271">
        <f>F175+F328</f>
        <v>0</v>
      </c>
      <c r="G18" s="271">
        <f aca="true" t="shared" si="5" ref="G18:M18">G175+G328</f>
        <v>108317</v>
      </c>
      <c r="H18" s="271">
        <f t="shared" si="5"/>
        <v>55084</v>
      </c>
      <c r="I18" s="271">
        <f t="shared" si="5"/>
        <v>48516</v>
      </c>
      <c r="J18" s="271">
        <f t="shared" si="5"/>
        <v>35345</v>
      </c>
      <c r="K18" s="271">
        <f t="shared" si="5"/>
        <v>260369</v>
      </c>
      <c r="L18" s="271">
        <f t="shared" si="5"/>
        <v>273395</v>
      </c>
      <c r="M18" s="272">
        <f t="shared" si="5"/>
        <v>285702</v>
      </c>
    </row>
    <row r="19" spans="1:13" ht="15.75">
      <c r="A19" s="987" t="s">
        <v>566</v>
      </c>
      <c r="B19" s="988"/>
      <c r="C19" s="988"/>
      <c r="D19" s="150" t="s">
        <v>453</v>
      </c>
      <c r="E19" s="270">
        <f t="shared" si="2"/>
        <v>14190</v>
      </c>
      <c r="F19" s="271">
        <f>F21+F22+F23+F24+F25</f>
        <v>0</v>
      </c>
      <c r="G19" s="271">
        <f aca="true" t="shared" si="6" ref="G19:M19">G21+G22+G23+G24+G25</f>
        <v>5722</v>
      </c>
      <c r="H19" s="271">
        <f t="shared" si="6"/>
        <v>2958</v>
      </c>
      <c r="I19" s="271">
        <f t="shared" si="6"/>
        <v>2814</v>
      </c>
      <c r="J19" s="271">
        <f t="shared" si="6"/>
        <v>2696</v>
      </c>
      <c r="K19" s="271">
        <f t="shared" si="6"/>
        <v>14942</v>
      </c>
      <c r="L19" s="271">
        <f t="shared" si="6"/>
        <v>15689</v>
      </c>
      <c r="M19" s="272">
        <f t="shared" si="6"/>
        <v>16395</v>
      </c>
    </row>
    <row r="20" spans="1:13" ht="18" customHeight="1">
      <c r="A20" s="273" t="s">
        <v>372</v>
      </c>
      <c r="B20" s="274"/>
      <c r="C20" s="275"/>
      <c r="D20" s="60"/>
      <c r="E20" s="270"/>
      <c r="F20" s="271"/>
      <c r="G20" s="276"/>
      <c r="H20" s="276"/>
      <c r="I20" s="277"/>
      <c r="J20" s="276"/>
      <c r="K20" s="53"/>
      <c r="L20" s="276"/>
      <c r="M20" s="278"/>
    </row>
    <row r="21" spans="1:13" ht="15.75">
      <c r="A21" s="282"/>
      <c r="B21" s="283" t="s">
        <v>255</v>
      </c>
      <c r="C21" s="269"/>
      <c r="D21" s="60" t="s">
        <v>454</v>
      </c>
      <c r="E21" s="284">
        <f t="shared" si="2"/>
        <v>3000</v>
      </c>
      <c r="F21" s="271">
        <f>F178+F331</f>
        <v>0</v>
      </c>
      <c r="G21" s="271">
        <f aca="true" t="shared" si="7" ref="G21:M21">G178+G331</f>
        <v>3000</v>
      </c>
      <c r="H21" s="271">
        <f t="shared" si="7"/>
        <v>0</v>
      </c>
      <c r="I21" s="271">
        <f t="shared" si="7"/>
        <v>0</v>
      </c>
      <c r="J21" s="271">
        <f t="shared" si="7"/>
        <v>0</v>
      </c>
      <c r="K21" s="271">
        <f t="shared" si="7"/>
        <v>3159</v>
      </c>
      <c r="L21" s="271">
        <f t="shared" si="7"/>
        <v>3317</v>
      </c>
      <c r="M21" s="272">
        <f t="shared" si="7"/>
        <v>3466</v>
      </c>
    </row>
    <row r="22" spans="1:13" ht="15.75">
      <c r="A22" s="285"/>
      <c r="B22" s="1052" t="s">
        <v>474</v>
      </c>
      <c r="C22" s="1052"/>
      <c r="D22" s="60" t="s">
        <v>455</v>
      </c>
      <c r="E22" s="270">
        <f t="shared" si="2"/>
        <v>0</v>
      </c>
      <c r="F22" s="271">
        <f>F179+F332</f>
        <v>0</v>
      </c>
      <c r="G22" s="271">
        <f aca="true" t="shared" si="8" ref="G22:M22">G179+G332</f>
        <v>0</v>
      </c>
      <c r="H22" s="271">
        <f t="shared" si="8"/>
        <v>0</v>
      </c>
      <c r="I22" s="271">
        <f t="shared" si="8"/>
        <v>0</v>
      </c>
      <c r="J22" s="271">
        <f t="shared" si="8"/>
        <v>0</v>
      </c>
      <c r="K22" s="271">
        <f t="shared" si="8"/>
        <v>0</v>
      </c>
      <c r="L22" s="271">
        <f t="shared" si="8"/>
        <v>0</v>
      </c>
      <c r="M22" s="272">
        <f t="shared" si="8"/>
        <v>0</v>
      </c>
    </row>
    <row r="23" spans="1:13" ht="39.75" customHeight="1">
      <c r="A23" s="285"/>
      <c r="B23" s="979" t="s">
        <v>485</v>
      </c>
      <c r="C23" s="979"/>
      <c r="D23" s="60" t="s">
        <v>398</v>
      </c>
      <c r="E23" s="270">
        <f t="shared" si="2"/>
        <v>0</v>
      </c>
      <c r="F23" s="271">
        <f aca="true" t="shared" si="9" ref="F23:M23">F180+F333</f>
        <v>0</v>
      </c>
      <c r="G23" s="271">
        <f t="shared" si="9"/>
        <v>0</v>
      </c>
      <c r="H23" s="271">
        <f t="shared" si="9"/>
        <v>0</v>
      </c>
      <c r="I23" s="271">
        <f t="shared" si="9"/>
        <v>0</v>
      </c>
      <c r="J23" s="271">
        <f t="shared" si="9"/>
        <v>0</v>
      </c>
      <c r="K23" s="271">
        <f t="shared" si="9"/>
        <v>0</v>
      </c>
      <c r="L23" s="271">
        <f t="shared" si="9"/>
        <v>0</v>
      </c>
      <c r="M23" s="272">
        <f t="shared" si="9"/>
        <v>0</v>
      </c>
    </row>
    <row r="24" spans="1:13" ht="18" customHeight="1">
      <c r="A24" s="285"/>
      <c r="B24" s="286" t="s">
        <v>392</v>
      </c>
      <c r="C24" s="269"/>
      <c r="D24" s="60" t="s">
        <v>399</v>
      </c>
      <c r="E24" s="284">
        <f t="shared" si="2"/>
        <v>11190</v>
      </c>
      <c r="F24" s="271">
        <f>F181+F334</f>
        <v>0</v>
      </c>
      <c r="G24" s="271">
        <f>G181+G334</f>
        <v>2722</v>
      </c>
      <c r="H24" s="271">
        <f aca="true" t="shared" si="10" ref="H24:M24">H181+H334</f>
        <v>2958</v>
      </c>
      <c r="I24" s="271">
        <f t="shared" si="10"/>
        <v>2814</v>
      </c>
      <c r="J24" s="271">
        <f t="shared" si="10"/>
        <v>2696</v>
      </c>
      <c r="K24" s="271">
        <f t="shared" si="10"/>
        <v>11783</v>
      </c>
      <c r="L24" s="271">
        <f t="shared" si="10"/>
        <v>12372</v>
      </c>
      <c r="M24" s="272">
        <f t="shared" si="10"/>
        <v>12929</v>
      </c>
    </row>
    <row r="25" spans="1:13" ht="18" customHeight="1">
      <c r="A25" s="287"/>
      <c r="B25" s="280" t="s">
        <v>409</v>
      </c>
      <c r="C25" s="288"/>
      <c r="D25" s="60" t="s">
        <v>400</v>
      </c>
      <c r="E25" s="284">
        <f t="shared" si="2"/>
        <v>0</v>
      </c>
      <c r="F25" s="271">
        <f>F182+F335</f>
        <v>0</v>
      </c>
      <c r="G25" s="271">
        <f>G182+G335</f>
        <v>0</v>
      </c>
      <c r="H25" s="271">
        <f>H182+H335</f>
        <v>0</v>
      </c>
      <c r="I25" s="271">
        <f>I182+I335</f>
        <v>0</v>
      </c>
      <c r="J25" s="271">
        <f>J182+J335</f>
        <v>0</v>
      </c>
      <c r="K25" s="271">
        <v>0</v>
      </c>
      <c r="L25" s="271">
        <v>0</v>
      </c>
      <c r="M25" s="272">
        <v>0</v>
      </c>
    </row>
    <row r="26" spans="1:13" ht="15.75">
      <c r="A26" s="282" t="s">
        <v>95</v>
      </c>
      <c r="B26" s="283"/>
      <c r="C26" s="269"/>
      <c r="D26" s="150" t="s">
        <v>368</v>
      </c>
      <c r="E26" s="284">
        <f t="shared" si="2"/>
        <v>36401</v>
      </c>
      <c r="F26" s="271">
        <f>F183</f>
        <v>0</v>
      </c>
      <c r="G26" s="271">
        <f aca="true" t="shared" si="11" ref="G26:M26">G183</f>
        <v>10901</v>
      </c>
      <c r="H26" s="271">
        <f t="shared" si="11"/>
        <v>11900</v>
      </c>
      <c r="I26" s="271">
        <f t="shared" si="11"/>
        <v>10800</v>
      </c>
      <c r="J26" s="271">
        <f t="shared" si="11"/>
        <v>2800</v>
      </c>
      <c r="K26" s="271">
        <f t="shared" si="11"/>
        <v>38331</v>
      </c>
      <c r="L26" s="271">
        <f t="shared" si="11"/>
        <v>40248</v>
      </c>
      <c r="M26" s="272">
        <f t="shared" si="11"/>
        <v>42059</v>
      </c>
    </row>
    <row r="27" spans="1:13" ht="48" customHeight="1">
      <c r="A27" s="987" t="s">
        <v>354</v>
      </c>
      <c r="B27" s="988"/>
      <c r="C27" s="988"/>
      <c r="D27" s="150" t="s">
        <v>369</v>
      </c>
      <c r="E27" s="284">
        <f t="shared" si="2"/>
        <v>0</v>
      </c>
      <c r="F27" s="271">
        <f>F29+F30+F31</f>
        <v>0</v>
      </c>
      <c r="G27" s="271">
        <f aca="true" t="shared" si="12" ref="G27:M27">G29+G30+G31</f>
        <v>0</v>
      </c>
      <c r="H27" s="271">
        <f t="shared" si="12"/>
        <v>0</v>
      </c>
      <c r="I27" s="271">
        <f t="shared" si="12"/>
        <v>0</v>
      </c>
      <c r="J27" s="271">
        <f t="shared" si="12"/>
        <v>0</v>
      </c>
      <c r="K27" s="271">
        <f t="shared" si="12"/>
        <v>0</v>
      </c>
      <c r="L27" s="271">
        <f t="shared" si="12"/>
        <v>0</v>
      </c>
      <c r="M27" s="272">
        <f t="shared" si="12"/>
        <v>0</v>
      </c>
    </row>
    <row r="28" spans="1:13" ht="15.75">
      <c r="A28" s="273" t="s">
        <v>372</v>
      </c>
      <c r="B28" s="274"/>
      <c r="C28" s="275"/>
      <c r="D28" s="60"/>
      <c r="E28" s="284"/>
      <c r="F28" s="271"/>
      <c r="G28" s="276"/>
      <c r="H28" s="276"/>
      <c r="I28" s="277"/>
      <c r="J28" s="276"/>
      <c r="K28" s="53"/>
      <c r="L28" s="276"/>
      <c r="M28" s="278"/>
    </row>
    <row r="29" spans="1:13" ht="42" customHeight="1">
      <c r="A29" s="289"/>
      <c r="B29" s="979" t="s">
        <v>32</v>
      </c>
      <c r="C29" s="979"/>
      <c r="D29" s="60" t="s">
        <v>370</v>
      </c>
      <c r="E29" s="284">
        <f t="shared" si="2"/>
        <v>0</v>
      </c>
      <c r="F29" s="271">
        <f>F186</f>
        <v>0</v>
      </c>
      <c r="G29" s="271">
        <f aca="true" t="shared" si="13" ref="G29:M29">G186</f>
        <v>0</v>
      </c>
      <c r="H29" s="271">
        <f t="shared" si="13"/>
        <v>0</v>
      </c>
      <c r="I29" s="271">
        <f t="shared" si="13"/>
        <v>0</v>
      </c>
      <c r="J29" s="271">
        <f t="shared" si="13"/>
        <v>0</v>
      </c>
      <c r="K29" s="271">
        <f t="shared" si="13"/>
        <v>0</v>
      </c>
      <c r="L29" s="271">
        <f t="shared" si="13"/>
        <v>0</v>
      </c>
      <c r="M29" s="272">
        <f t="shared" si="13"/>
        <v>0</v>
      </c>
    </row>
    <row r="30" spans="1:13" ht="42.75" customHeight="1">
      <c r="A30" s="289"/>
      <c r="B30" s="979" t="s">
        <v>663</v>
      </c>
      <c r="C30" s="979"/>
      <c r="D30" s="60" t="s">
        <v>371</v>
      </c>
      <c r="E30" s="284">
        <f t="shared" si="2"/>
        <v>0</v>
      </c>
      <c r="F30" s="271">
        <f aca="true" t="shared" si="14" ref="F30:M30">F187</f>
        <v>0</v>
      </c>
      <c r="G30" s="271">
        <f t="shared" si="14"/>
        <v>0</v>
      </c>
      <c r="H30" s="271">
        <f t="shared" si="14"/>
        <v>0</v>
      </c>
      <c r="I30" s="271">
        <f t="shared" si="14"/>
        <v>0</v>
      </c>
      <c r="J30" s="271">
        <f t="shared" si="14"/>
        <v>0</v>
      </c>
      <c r="K30" s="271">
        <f t="shared" si="14"/>
        <v>0</v>
      </c>
      <c r="L30" s="271">
        <f t="shared" si="14"/>
        <v>0</v>
      </c>
      <c r="M30" s="272">
        <f t="shared" si="14"/>
        <v>0</v>
      </c>
    </row>
    <row r="31" spans="1:13" ht="38.25" customHeight="1">
      <c r="A31" s="289"/>
      <c r="B31" s="979" t="s">
        <v>331</v>
      </c>
      <c r="C31" s="979"/>
      <c r="D31" s="60" t="s">
        <v>332</v>
      </c>
      <c r="E31" s="284">
        <f t="shared" si="2"/>
        <v>0</v>
      </c>
      <c r="F31" s="271">
        <f aca="true" t="shared" si="15" ref="F31:M31">F188</f>
        <v>0</v>
      </c>
      <c r="G31" s="271">
        <f t="shared" si="15"/>
        <v>0</v>
      </c>
      <c r="H31" s="271">
        <f t="shared" si="15"/>
        <v>0</v>
      </c>
      <c r="I31" s="271">
        <f t="shared" si="15"/>
        <v>0</v>
      </c>
      <c r="J31" s="271">
        <f t="shared" si="15"/>
        <v>0</v>
      </c>
      <c r="K31" s="271">
        <f t="shared" si="15"/>
        <v>0</v>
      </c>
      <c r="L31" s="271">
        <f t="shared" si="15"/>
        <v>0</v>
      </c>
      <c r="M31" s="272">
        <f t="shared" si="15"/>
        <v>0</v>
      </c>
    </row>
    <row r="32" spans="1:13" ht="41.25" customHeight="1">
      <c r="A32" s="980" t="s">
        <v>241</v>
      </c>
      <c r="B32" s="981"/>
      <c r="C32" s="981"/>
      <c r="D32" s="150" t="s">
        <v>174</v>
      </c>
      <c r="E32" s="290">
        <f t="shared" si="2"/>
        <v>54484</v>
      </c>
      <c r="F32" s="291">
        <f>F33+F36</f>
        <v>0</v>
      </c>
      <c r="G32" s="291">
        <f aca="true" t="shared" si="16" ref="G32:M32">G33+G36</f>
        <v>15011</v>
      </c>
      <c r="H32" s="291">
        <f t="shared" si="16"/>
        <v>18193</v>
      </c>
      <c r="I32" s="291">
        <f t="shared" si="16"/>
        <v>11153</v>
      </c>
      <c r="J32" s="291">
        <f t="shared" si="16"/>
        <v>10127</v>
      </c>
      <c r="K32" s="291">
        <f t="shared" si="16"/>
        <v>57371</v>
      </c>
      <c r="L32" s="291">
        <f t="shared" si="16"/>
        <v>60240</v>
      </c>
      <c r="M32" s="292">
        <f t="shared" si="16"/>
        <v>62950</v>
      </c>
    </row>
    <row r="33" spans="1:13" ht="18" customHeight="1">
      <c r="A33" s="285" t="s">
        <v>242</v>
      </c>
      <c r="B33" s="293"/>
      <c r="C33" s="294"/>
      <c r="D33" s="150" t="s">
        <v>324</v>
      </c>
      <c r="E33" s="284">
        <f t="shared" si="2"/>
        <v>500</v>
      </c>
      <c r="F33" s="271">
        <f>F35</f>
        <v>0</v>
      </c>
      <c r="G33" s="271">
        <f aca="true" t="shared" si="17" ref="G33:M33">G35</f>
        <v>164</v>
      </c>
      <c r="H33" s="271">
        <f t="shared" si="17"/>
        <v>126</v>
      </c>
      <c r="I33" s="271">
        <f t="shared" si="17"/>
        <v>114</v>
      </c>
      <c r="J33" s="271">
        <f t="shared" si="17"/>
        <v>96</v>
      </c>
      <c r="K33" s="271">
        <f t="shared" si="17"/>
        <v>526</v>
      </c>
      <c r="L33" s="271">
        <f t="shared" si="17"/>
        <v>552</v>
      </c>
      <c r="M33" s="272">
        <f t="shared" si="17"/>
        <v>576</v>
      </c>
    </row>
    <row r="34" spans="1:13" ht="18" customHeight="1">
      <c r="A34" s="273" t="s">
        <v>372</v>
      </c>
      <c r="B34" s="274"/>
      <c r="C34" s="275"/>
      <c r="D34" s="60"/>
      <c r="E34" s="284"/>
      <c r="F34" s="271"/>
      <c r="G34" s="276"/>
      <c r="H34" s="276"/>
      <c r="I34" s="277"/>
      <c r="J34" s="276"/>
      <c r="K34" s="53"/>
      <c r="L34" s="276"/>
      <c r="M34" s="278"/>
    </row>
    <row r="35" spans="1:13" ht="15.75">
      <c r="A35" s="279"/>
      <c r="B35" s="280" t="s">
        <v>410</v>
      </c>
      <c r="C35" s="269"/>
      <c r="D35" s="60" t="s">
        <v>694</v>
      </c>
      <c r="E35" s="284">
        <f t="shared" si="2"/>
        <v>500</v>
      </c>
      <c r="F35" s="271">
        <f>F192+F339</f>
        <v>0</v>
      </c>
      <c r="G35" s="271">
        <f aca="true" t="shared" si="18" ref="G35:M35">G192+G339</f>
        <v>164</v>
      </c>
      <c r="H35" s="271">
        <f t="shared" si="18"/>
        <v>126</v>
      </c>
      <c r="I35" s="271">
        <f t="shared" si="18"/>
        <v>114</v>
      </c>
      <c r="J35" s="271">
        <f t="shared" si="18"/>
        <v>96</v>
      </c>
      <c r="K35" s="271">
        <f t="shared" si="18"/>
        <v>526</v>
      </c>
      <c r="L35" s="271">
        <f t="shared" si="18"/>
        <v>552</v>
      </c>
      <c r="M35" s="272">
        <f t="shared" si="18"/>
        <v>576</v>
      </c>
    </row>
    <row r="36" spans="1:13" ht="15.75">
      <c r="A36" s="980" t="s">
        <v>243</v>
      </c>
      <c r="B36" s="981"/>
      <c r="C36" s="981"/>
      <c r="D36" s="150" t="s">
        <v>325</v>
      </c>
      <c r="E36" s="284">
        <f t="shared" si="2"/>
        <v>53984</v>
      </c>
      <c r="F36" s="271">
        <f>F38+F40+F41</f>
        <v>0</v>
      </c>
      <c r="G36" s="271">
        <f aca="true" t="shared" si="19" ref="G36:M36">G38+G40+G41</f>
        <v>14847</v>
      </c>
      <c r="H36" s="271">
        <f t="shared" si="19"/>
        <v>18067</v>
      </c>
      <c r="I36" s="271">
        <f t="shared" si="19"/>
        <v>11039</v>
      </c>
      <c r="J36" s="271">
        <f t="shared" si="19"/>
        <v>10031</v>
      </c>
      <c r="K36" s="271">
        <f t="shared" si="19"/>
        <v>56845</v>
      </c>
      <c r="L36" s="271">
        <f t="shared" si="19"/>
        <v>59688</v>
      </c>
      <c r="M36" s="272">
        <f t="shared" si="19"/>
        <v>62374</v>
      </c>
    </row>
    <row r="37" spans="1:13" ht="18" customHeight="1">
      <c r="A37" s="273" t="s">
        <v>372</v>
      </c>
      <c r="B37" s="274"/>
      <c r="C37" s="275"/>
      <c r="D37" s="60"/>
      <c r="E37" s="284"/>
      <c r="F37" s="271"/>
      <c r="G37" s="276"/>
      <c r="H37" s="276"/>
      <c r="I37" s="277"/>
      <c r="J37" s="276"/>
      <c r="K37" s="53"/>
      <c r="L37" s="276"/>
      <c r="M37" s="278"/>
    </row>
    <row r="38" spans="1:13" ht="15.75">
      <c r="A38" s="287"/>
      <c r="B38" s="295" t="s">
        <v>244</v>
      </c>
      <c r="C38" s="269"/>
      <c r="D38" s="60" t="s">
        <v>336</v>
      </c>
      <c r="E38" s="284">
        <f t="shared" si="2"/>
        <v>53584</v>
      </c>
      <c r="F38" s="296">
        <f>F39</f>
        <v>0</v>
      </c>
      <c r="G38" s="296">
        <f aca="true" t="shared" si="20" ref="G38:M38">G39</f>
        <v>14737</v>
      </c>
      <c r="H38" s="296">
        <f t="shared" si="20"/>
        <v>17957</v>
      </c>
      <c r="I38" s="296">
        <f t="shared" si="20"/>
        <v>10929</v>
      </c>
      <c r="J38" s="296">
        <f t="shared" si="20"/>
        <v>9961</v>
      </c>
      <c r="K38" s="271">
        <f t="shared" si="20"/>
        <v>56424</v>
      </c>
      <c r="L38" s="271">
        <f t="shared" si="20"/>
        <v>59246</v>
      </c>
      <c r="M38" s="272">
        <f t="shared" si="20"/>
        <v>61912</v>
      </c>
    </row>
    <row r="39" spans="1:13" ht="15.75">
      <c r="A39" s="287"/>
      <c r="B39" s="295"/>
      <c r="C39" s="281" t="s">
        <v>245</v>
      </c>
      <c r="D39" s="60" t="s">
        <v>220</v>
      </c>
      <c r="E39" s="284">
        <f t="shared" si="2"/>
        <v>53584</v>
      </c>
      <c r="F39" s="296">
        <f aca="true" t="shared" si="21" ref="F39:M39">F196+F343</f>
        <v>0</v>
      </c>
      <c r="G39" s="296">
        <f t="shared" si="21"/>
        <v>14737</v>
      </c>
      <c r="H39" s="296">
        <f t="shared" si="21"/>
        <v>17957</v>
      </c>
      <c r="I39" s="296">
        <f t="shared" si="21"/>
        <v>10929</v>
      </c>
      <c r="J39" s="296">
        <f t="shared" si="21"/>
        <v>9961</v>
      </c>
      <c r="K39" s="271">
        <f t="shared" si="21"/>
        <v>56424</v>
      </c>
      <c r="L39" s="271">
        <f t="shared" si="21"/>
        <v>59246</v>
      </c>
      <c r="M39" s="272">
        <f t="shared" si="21"/>
        <v>61912</v>
      </c>
    </row>
    <row r="40" spans="1:13" ht="15.75">
      <c r="A40" s="287"/>
      <c r="B40" s="295" t="s">
        <v>337</v>
      </c>
      <c r="C40" s="269"/>
      <c r="D40" s="60" t="s">
        <v>376</v>
      </c>
      <c r="E40" s="284">
        <f t="shared" si="2"/>
        <v>400</v>
      </c>
      <c r="F40" s="296">
        <f aca="true" t="shared" si="22" ref="F40:M40">F197+F344</f>
        <v>0</v>
      </c>
      <c r="G40" s="296">
        <f t="shared" si="22"/>
        <v>110</v>
      </c>
      <c r="H40" s="296">
        <f t="shared" si="22"/>
        <v>110</v>
      </c>
      <c r="I40" s="296">
        <f t="shared" si="22"/>
        <v>110</v>
      </c>
      <c r="J40" s="296">
        <f t="shared" si="22"/>
        <v>70</v>
      </c>
      <c r="K40" s="271">
        <f t="shared" si="22"/>
        <v>421</v>
      </c>
      <c r="L40" s="271">
        <f t="shared" si="22"/>
        <v>442</v>
      </c>
      <c r="M40" s="272">
        <f t="shared" si="22"/>
        <v>462</v>
      </c>
    </row>
    <row r="41" spans="1:13" ht="15.75">
      <c r="A41" s="287"/>
      <c r="B41" s="295" t="s">
        <v>39</v>
      </c>
      <c r="C41" s="269"/>
      <c r="D41" s="60" t="s">
        <v>38</v>
      </c>
      <c r="E41" s="284">
        <f t="shared" si="2"/>
        <v>0</v>
      </c>
      <c r="F41" s="296">
        <f aca="true" t="shared" si="23" ref="F41:M41">F198+F345</f>
        <v>0</v>
      </c>
      <c r="G41" s="296">
        <f t="shared" si="23"/>
        <v>0</v>
      </c>
      <c r="H41" s="296">
        <f t="shared" si="23"/>
        <v>0</v>
      </c>
      <c r="I41" s="296">
        <f t="shared" si="23"/>
        <v>0</v>
      </c>
      <c r="J41" s="296">
        <f t="shared" si="23"/>
        <v>0</v>
      </c>
      <c r="K41" s="271">
        <f t="shared" si="23"/>
        <v>0</v>
      </c>
      <c r="L41" s="271">
        <f t="shared" si="23"/>
        <v>0</v>
      </c>
      <c r="M41" s="272">
        <f t="shared" si="23"/>
        <v>0</v>
      </c>
    </row>
    <row r="42" spans="1:13" ht="15.75">
      <c r="A42" s="987" t="s">
        <v>355</v>
      </c>
      <c r="B42" s="988"/>
      <c r="C42" s="988"/>
      <c r="D42" s="150" t="s">
        <v>518</v>
      </c>
      <c r="E42" s="290">
        <f t="shared" si="2"/>
        <v>632415</v>
      </c>
      <c r="F42" s="297">
        <f>F43+F61+F69+F87</f>
        <v>262</v>
      </c>
      <c r="G42" s="297">
        <f aca="true" t="shared" si="24" ref="G42:M42">G43+G61+G69+G87</f>
        <v>203864</v>
      </c>
      <c r="H42" s="297">
        <f t="shared" si="24"/>
        <v>206695</v>
      </c>
      <c r="I42" s="297">
        <f t="shared" si="24"/>
        <v>124415</v>
      </c>
      <c r="J42" s="297">
        <f t="shared" si="24"/>
        <v>97441</v>
      </c>
      <c r="K42" s="291">
        <f t="shared" si="24"/>
        <v>665928</v>
      </c>
      <c r="L42" s="291">
        <f t="shared" si="24"/>
        <v>699225</v>
      </c>
      <c r="M42" s="292">
        <f t="shared" si="24"/>
        <v>730693</v>
      </c>
    </row>
    <row r="43" spans="1:13" ht="15.75">
      <c r="A43" s="987" t="s">
        <v>793</v>
      </c>
      <c r="B43" s="988"/>
      <c r="C43" s="988"/>
      <c r="D43" s="150" t="s">
        <v>93</v>
      </c>
      <c r="E43" s="284">
        <f t="shared" si="2"/>
        <v>215273</v>
      </c>
      <c r="F43" s="296">
        <f>F45+F48+F52+F53+F55+F58+F60</f>
        <v>262</v>
      </c>
      <c r="G43" s="296">
        <f aca="true" t="shared" si="25" ref="G43:M43">G45+G48+G52+G53+G55+G58+G60</f>
        <v>77876</v>
      </c>
      <c r="H43" s="296">
        <f t="shared" si="25"/>
        <v>85801</v>
      </c>
      <c r="I43" s="296">
        <f t="shared" si="25"/>
        <v>27946</v>
      </c>
      <c r="J43" s="296">
        <f t="shared" si="25"/>
        <v>23650</v>
      </c>
      <c r="K43" s="271">
        <f t="shared" si="25"/>
        <v>226677</v>
      </c>
      <c r="L43" s="271">
        <f t="shared" si="25"/>
        <v>238006</v>
      </c>
      <c r="M43" s="272">
        <f t="shared" si="25"/>
        <v>248718</v>
      </c>
    </row>
    <row r="44" spans="1:13" ht="15.75">
      <c r="A44" s="273" t="s">
        <v>372</v>
      </c>
      <c r="B44" s="274"/>
      <c r="C44" s="275"/>
      <c r="D44" s="60"/>
      <c r="E44" s="284"/>
      <c r="F44" s="296"/>
      <c r="G44" s="298"/>
      <c r="H44" s="298"/>
      <c r="I44" s="299"/>
      <c r="J44" s="298"/>
      <c r="K44" s="53"/>
      <c r="L44" s="276"/>
      <c r="M44" s="278"/>
    </row>
    <row r="45" spans="1:13" ht="15.75">
      <c r="A45" s="287"/>
      <c r="B45" s="280" t="s">
        <v>263</v>
      </c>
      <c r="C45" s="91"/>
      <c r="D45" s="60" t="s">
        <v>443</v>
      </c>
      <c r="E45" s="284">
        <f t="shared" si="2"/>
        <v>121212</v>
      </c>
      <c r="F45" s="296">
        <f>F46+F47</f>
        <v>146</v>
      </c>
      <c r="G45" s="296">
        <f aca="true" t="shared" si="26" ref="G45:M45">G46+G47</f>
        <v>33203</v>
      </c>
      <c r="H45" s="296">
        <f t="shared" si="26"/>
        <v>62725</v>
      </c>
      <c r="I45" s="296">
        <f t="shared" si="26"/>
        <v>14062</v>
      </c>
      <c r="J45" s="296">
        <f t="shared" si="26"/>
        <v>11222</v>
      </c>
      <c r="K45" s="271">
        <f t="shared" si="26"/>
        <v>127633</v>
      </c>
      <c r="L45" s="271">
        <f t="shared" si="26"/>
        <v>134011</v>
      </c>
      <c r="M45" s="272">
        <f t="shared" si="26"/>
        <v>140041</v>
      </c>
    </row>
    <row r="46" spans="1:13" ht="15.75">
      <c r="A46" s="287"/>
      <c r="B46" s="280"/>
      <c r="C46" s="281" t="s">
        <v>221</v>
      </c>
      <c r="D46" s="60" t="s">
        <v>227</v>
      </c>
      <c r="E46" s="284">
        <f t="shared" si="2"/>
        <v>39170</v>
      </c>
      <c r="F46" s="296">
        <f>F203+F350</f>
        <v>105</v>
      </c>
      <c r="G46" s="296">
        <f aca="true" t="shared" si="27" ref="G46:M47">G203+G350</f>
        <v>15460</v>
      </c>
      <c r="H46" s="296">
        <f t="shared" si="27"/>
        <v>10141</v>
      </c>
      <c r="I46" s="296">
        <f t="shared" si="27"/>
        <v>7527</v>
      </c>
      <c r="J46" s="296">
        <f t="shared" si="27"/>
        <v>6042</v>
      </c>
      <c r="K46" s="271">
        <f t="shared" si="27"/>
        <v>41244</v>
      </c>
      <c r="L46" s="271">
        <f t="shared" si="27"/>
        <v>43303</v>
      </c>
      <c r="M46" s="272">
        <f t="shared" si="27"/>
        <v>45251</v>
      </c>
    </row>
    <row r="47" spans="1:13" ht="15.75">
      <c r="A47" s="287"/>
      <c r="B47" s="280"/>
      <c r="C47" s="281" t="s">
        <v>222</v>
      </c>
      <c r="D47" s="60" t="s">
        <v>228</v>
      </c>
      <c r="E47" s="284">
        <f t="shared" si="2"/>
        <v>82042</v>
      </c>
      <c r="F47" s="271">
        <f>F204+F351</f>
        <v>41</v>
      </c>
      <c r="G47" s="271">
        <f t="shared" si="27"/>
        <v>17743</v>
      </c>
      <c r="H47" s="271">
        <f t="shared" si="27"/>
        <v>52584</v>
      </c>
      <c r="I47" s="271">
        <f t="shared" si="27"/>
        <v>6535</v>
      </c>
      <c r="J47" s="271">
        <f t="shared" si="27"/>
        <v>5180</v>
      </c>
      <c r="K47" s="271">
        <f t="shared" si="27"/>
        <v>86389</v>
      </c>
      <c r="L47" s="271">
        <f t="shared" si="27"/>
        <v>90708</v>
      </c>
      <c r="M47" s="272">
        <f t="shared" si="27"/>
        <v>94790</v>
      </c>
    </row>
    <row r="48" spans="1:13" ht="15.75">
      <c r="A48" s="287"/>
      <c r="B48" s="280" t="s">
        <v>568</v>
      </c>
      <c r="C48" s="294"/>
      <c r="D48" s="60" t="s">
        <v>687</v>
      </c>
      <c r="E48" s="284">
        <f t="shared" si="2"/>
        <v>63364</v>
      </c>
      <c r="F48" s="271">
        <f>F49+F50+F51</f>
        <v>93</v>
      </c>
      <c r="G48" s="271">
        <f aca="true" t="shared" si="28" ref="G48:M48">G49+G50+G51</f>
        <v>35245</v>
      </c>
      <c r="H48" s="271">
        <f t="shared" si="28"/>
        <v>14143</v>
      </c>
      <c r="I48" s="271">
        <f t="shared" si="28"/>
        <v>7994</v>
      </c>
      <c r="J48" s="271">
        <f t="shared" si="28"/>
        <v>5982</v>
      </c>
      <c r="K48" s="271">
        <f t="shared" si="28"/>
        <v>66722</v>
      </c>
      <c r="L48" s="271">
        <f t="shared" si="28"/>
        <v>70058</v>
      </c>
      <c r="M48" s="272">
        <f t="shared" si="28"/>
        <v>73211</v>
      </c>
    </row>
    <row r="49" spans="1:13" ht="15.75">
      <c r="A49" s="287"/>
      <c r="B49" s="280"/>
      <c r="C49" s="281" t="s">
        <v>225</v>
      </c>
      <c r="D49" s="60" t="s">
        <v>461</v>
      </c>
      <c r="E49" s="284">
        <f t="shared" si="2"/>
        <v>34367</v>
      </c>
      <c r="F49" s="271">
        <f>F206+F353</f>
        <v>28</v>
      </c>
      <c r="G49" s="271">
        <f aca="true" t="shared" si="29" ref="G49:M50">G206+G353</f>
        <v>18592</v>
      </c>
      <c r="H49" s="271">
        <f t="shared" si="29"/>
        <v>8030</v>
      </c>
      <c r="I49" s="271">
        <f t="shared" si="29"/>
        <v>4550</v>
      </c>
      <c r="J49" s="271">
        <f t="shared" si="29"/>
        <v>3195</v>
      </c>
      <c r="K49" s="271">
        <f t="shared" si="29"/>
        <v>36189</v>
      </c>
      <c r="L49" s="271">
        <f t="shared" si="29"/>
        <v>38000</v>
      </c>
      <c r="M49" s="272">
        <f t="shared" si="29"/>
        <v>39711</v>
      </c>
    </row>
    <row r="50" spans="1:13" ht="15.75">
      <c r="A50" s="287"/>
      <c r="B50" s="280"/>
      <c r="C50" s="281" t="s">
        <v>669</v>
      </c>
      <c r="D50" s="60" t="s">
        <v>462</v>
      </c>
      <c r="E50" s="284">
        <f t="shared" si="2"/>
        <v>28997</v>
      </c>
      <c r="F50" s="271">
        <f>F207+F354</f>
        <v>65</v>
      </c>
      <c r="G50" s="271">
        <f>G207+G354</f>
        <v>16653</v>
      </c>
      <c r="H50" s="271">
        <f>H207+H354</f>
        <v>6113</v>
      </c>
      <c r="I50" s="271">
        <f>I207+I354</f>
        <v>3444</v>
      </c>
      <c r="J50" s="271">
        <f>J207+J354</f>
        <v>2787</v>
      </c>
      <c r="K50" s="271">
        <f t="shared" si="29"/>
        <v>30533</v>
      </c>
      <c r="L50" s="271">
        <f t="shared" si="29"/>
        <v>32058</v>
      </c>
      <c r="M50" s="272">
        <f t="shared" si="29"/>
        <v>33500</v>
      </c>
    </row>
    <row r="51" spans="1:13" ht="15.75">
      <c r="A51" s="287"/>
      <c r="B51" s="280"/>
      <c r="C51" s="300" t="s">
        <v>502</v>
      </c>
      <c r="D51" s="60" t="s">
        <v>463</v>
      </c>
      <c r="E51" s="284">
        <f t="shared" si="2"/>
        <v>0</v>
      </c>
      <c r="F51" s="271">
        <f aca="true" t="shared" si="30" ref="F51:M51">F208+F355</f>
        <v>0</v>
      </c>
      <c r="G51" s="271">
        <f t="shared" si="30"/>
        <v>0</v>
      </c>
      <c r="H51" s="271">
        <f t="shared" si="30"/>
        <v>0</v>
      </c>
      <c r="I51" s="271">
        <f t="shared" si="30"/>
        <v>0</v>
      </c>
      <c r="J51" s="271">
        <f t="shared" si="30"/>
        <v>0</v>
      </c>
      <c r="K51" s="271">
        <f t="shared" si="30"/>
        <v>0</v>
      </c>
      <c r="L51" s="271">
        <f t="shared" si="30"/>
        <v>0</v>
      </c>
      <c r="M51" s="272">
        <f t="shared" si="30"/>
        <v>0</v>
      </c>
    </row>
    <row r="52" spans="1:13" ht="15.75">
      <c r="A52" s="287"/>
      <c r="B52" s="280" t="s">
        <v>411</v>
      </c>
      <c r="C52" s="281"/>
      <c r="D52" s="60" t="s">
        <v>686</v>
      </c>
      <c r="E52" s="284">
        <f t="shared" si="2"/>
        <v>58</v>
      </c>
      <c r="F52" s="271">
        <f>F209+F356</f>
        <v>0</v>
      </c>
      <c r="G52" s="271">
        <f aca="true" t="shared" si="31" ref="G52:M52">G209+G356</f>
        <v>34</v>
      </c>
      <c r="H52" s="271">
        <f t="shared" si="31"/>
        <v>16</v>
      </c>
      <c r="I52" s="271">
        <f t="shared" si="31"/>
        <v>4</v>
      </c>
      <c r="J52" s="271">
        <f t="shared" si="31"/>
        <v>4</v>
      </c>
      <c r="K52" s="271">
        <f t="shared" si="31"/>
        <v>61</v>
      </c>
      <c r="L52" s="271">
        <f t="shared" si="31"/>
        <v>64</v>
      </c>
      <c r="M52" s="272">
        <f t="shared" si="31"/>
        <v>67</v>
      </c>
    </row>
    <row r="53" spans="1:13" ht="15.75">
      <c r="A53" s="287"/>
      <c r="B53" s="280" t="s">
        <v>264</v>
      </c>
      <c r="C53" s="91"/>
      <c r="D53" s="60" t="s">
        <v>685</v>
      </c>
      <c r="E53" s="284">
        <f t="shared" si="2"/>
        <v>4045</v>
      </c>
      <c r="F53" s="271">
        <f>F54</f>
        <v>23</v>
      </c>
      <c r="G53" s="271">
        <f aca="true" t="shared" si="32" ref="G53:M53">G54</f>
        <v>1371</v>
      </c>
      <c r="H53" s="271">
        <f t="shared" si="32"/>
        <v>1180</v>
      </c>
      <c r="I53" s="271">
        <f t="shared" si="32"/>
        <v>728</v>
      </c>
      <c r="J53" s="271">
        <f t="shared" si="32"/>
        <v>766</v>
      </c>
      <c r="K53" s="271">
        <f t="shared" si="32"/>
        <v>4258</v>
      </c>
      <c r="L53" s="271">
        <f t="shared" si="32"/>
        <v>4470</v>
      </c>
      <c r="M53" s="272">
        <f t="shared" si="32"/>
        <v>4672</v>
      </c>
    </row>
    <row r="54" spans="1:13" ht="15.75">
      <c r="A54" s="287"/>
      <c r="B54" s="280"/>
      <c r="C54" s="281" t="s">
        <v>26</v>
      </c>
      <c r="D54" s="60" t="s">
        <v>464</v>
      </c>
      <c r="E54" s="284">
        <f t="shared" si="2"/>
        <v>4045</v>
      </c>
      <c r="F54" s="271">
        <f>F211+F358</f>
        <v>23</v>
      </c>
      <c r="G54" s="271">
        <f aca="true" t="shared" si="33" ref="G54:M54">G211+G358</f>
        <v>1371</v>
      </c>
      <c r="H54" s="271">
        <f t="shared" si="33"/>
        <v>1180</v>
      </c>
      <c r="I54" s="271">
        <f t="shared" si="33"/>
        <v>728</v>
      </c>
      <c r="J54" s="271">
        <f t="shared" si="33"/>
        <v>766</v>
      </c>
      <c r="K54" s="271">
        <f t="shared" si="33"/>
        <v>4258</v>
      </c>
      <c r="L54" s="271">
        <f t="shared" si="33"/>
        <v>4470</v>
      </c>
      <c r="M54" s="272">
        <f t="shared" si="33"/>
        <v>4672</v>
      </c>
    </row>
    <row r="55" spans="1:13" ht="15.75">
      <c r="A55" s="287"/>
      <c r="B55" s="280" t="s">
        <v>521</v>
      </c>
      <c r="C55" s="281"/>
      <c r="D55" s="60" t="s">
        <v>653</v>
      </c>
      <c r="E55" s="284">
        <f t="shared" si="2"/>
        <v>0</v>
      </c>
      <c r="F55" s="271">
        <f>F56+F57</f>
        <v>0</v>
      </c>
      <c r="G55" s="271">
        <f aca="true" t="shared" si="34" ref="G55:M55">G56+G57</f>
        <v>0</v>
      </c>
      <c r="H55" s="271">
        <f t="shared" si="34"/>
        <v>0</v>
      </c>
      <c r="I55" s="271">
        <f t="shared" si="34"/>
        <v>0</v>
      </c>
      <c r="J55" s="271">
        <f t="shared" si="34"/>
        <v>0</v>
      </c>
      <c r="K55" s="271">
        <f t="shared" si="34"/>
        <v>0</v>
      </c>
      <c r="L55" s="271">
        <f t="shared" si="34"/>
        <v>0</v>
      </c>
      <c r="M55" s="272">
        <f t="shared" si="34"/>
        <v>0</v>
      </c>
    </row>
    <row r="56" spans="1:13" ht="15.75">
      <c r="A56" s="287"/>
      <c r="B56" s="280"/>
      <c r="C56" s="281" t="s">
        <v>27</v>
      </c>
      <c r="D56" s="60" t="s">
        <v>465</v>
      </c>
      <c r="E56" s="284">
        <f t="shared" si="2"/>
        <v>0</v>
      </c>
      <c r="F56" s="271">
        <f>F213+F360</f>
        <v>0</v>
      </c>
      <c r="G56" s="271">
        <f aca="true" t="shared" si="35" ref="G56:M57">G213+G360</f>
        <v>0</v>
      </c>
      <c r="H56" s="271">
        <f t="shared" si="35"/>
        <v>0</v>
      </c>
      <c r="I56" s="271">
        <f t="shared" si="35"/>
        <v>0</v>
      </c>
      <c r="J56" s="271">
        <f t="shared" si="35"/>
        <v>0</v>
      </c>
      <c r="K56" s="271">
        <f t="shared" si="35"/>
        <v>0</v>
      </c>
      <c r="L56" s="271">
        <f t="shared" si="35"/>
        <v>0</v>
      </c>
      <c r="M56" s="272">
        <f t="shared" si="35"/>
        <v>0</v>
      </c>
    </row>
    <row r="57" spans="1:13" ht="15.75">
      <c r="A57" s="287"/>
      <c r="B57" s="280"/>
      <c r="C57" s="281" t="s">
        <v>226</v>
      </c>
      <c r="D57" s="60" t="s">
        <v>466</v>
      </c>
      <c r="E57" s="284">
        <f t="shared" si="2"/>
        <v>0</v>
      </c>
      <c r="F57" s="271">
        <f>F214+F361</f>
        <v>0</v>
      </c>
      <c r="G57" s="271">
        <f t="shared" si="35"/>
        <v>0</v>
      </c>
      <c r="H57" s="271">
        <f t="shared" si="35"/>
        <v>0</v>
      </c>
      <c r="I57" s="271">
        <f t="shared" si="35"/>
        <v>0</v>
      </c>
      <c r="J57" s="271">
        <f t="shared" si="35"/>
        <v>0</v>
      </c>
      <c r="K57" s="271">
        <f t="shared" si="35"/>
        <v>0</v>
      </c>
      <c r="L57" s="271">
        <f t="shared" si="35"/>
        <v>0</v>
      </c>
      <c r="M57" s="272">
        <f t="shared" si="35"/>
        <v>0</v>
      </c>
    </row>
    <row r="58" spans="1:14" ht="15.75">
      <c r="A58" s="287"/>
      <c r="B58" s="280" t="s">
        <v>791</v>
      </c>
      <c r="C58" s="281"/>
      <c r="D58" s="60" t="s">
        <v>792</v>
      </c>
      <c r="E58" s="284">
        <f t="shared" si="2"/>
        <v>287</v>
      </c>
      <c r="F58" s="271">
        <f>F59</f>
        <v>0</v>
      </c>
      <c r="G58" s="271">
        <f aca="true" t="shared" si="36" ref="G58:M58">G59</f>
        <v>287</v>
      </c>
      <c r="H58" s="271">
        <f t="shared" si="36"/>
        <v>0</v>
      </c>
      <c r="I58" s="271">
        <f t="shared" si="36"/>
        <v>0</v>
      </c>
      <c r="J58" s="271">
        <f t="shared" si="36"/>
        <v>0</v>
      </c>
      <c r="K58" s="271">
        <f t="shared" si="36"/>
        <v>302</v>
      </c>
      <c r="L58" s="271">
        <f t="shared" si="36"/>
        <v>317</v>
      </c>
      <c r="M58" s="272">
        <f t="shared" si="36"/>
        <v>332</v>
      </c>
      <c r="N58" s="62"/>
    </row>
    <row r="59" spans="1:14" ht="15.75">
      <c r="A59" s="287"/>
      <c r="B59" s="280"/>
      <c r="C59" s="281" t="s">
        <v>789</v>
      </c>
      <c r="D59" s="60" t="s">
        <v>790</v>
      </c>
      <c r="E59" s="284">
        <f t="shared" si="2"/>
        <v>287</v>
      </c>
      <c r="F59" s="271">
        <v>0</v>
      </c>
      <c r="G59" s="271">
        <v>287</v>
      </c>
      <c r="H59" s="271">
        <v>0</v>
      </c>
      <c r="I59" s="271">
        <v>0</v>
      </c>
      <c r="J59" s="271">
        <v>0</v>
      </c>
      <c r="K59" s="271">
        <v>302</v>
      </c>
      <c r="L59" s="271">
        <v>317</v>
      </c>
      <c r="M59" s="272">
        <v>332</v>
      </c>
      <c r="N59" s="62"/>
    </row>
    <row r="60" spans="1:13" ht="15.75">
      <c r="A60" s="287"/>
      <c r="B60" s="286" t="s">
        <v>412</v>
      </c>
      <c r="C60" s="300"/>
      <c r="D60" s="60" t="s">
        <v>404</v>
      </c>
      <c r="E60" s="284">
        <f t="shared" si="2"/>
        <v>26307</v>
      </c>
      <c r="F60" s="271">
        <f>F217+F362</f>
        <v>0</v>
      </c>
      <c r="G60" s="271">
        <f>G217+G362</f>
        <v>7736</v>
      </c>
      <c r="H60" s="271">
        <f>H217+H362</f>
        <v>7737</v>
      </c>
      <c r="I60" s="271">
        <f>I217+I362</f>
        <v>5158</v>
      </c>
      <c r="J60" s="271">
        <v>5676</v>
      </c>
      <c r="K60" s="271">
        <f>K217+K362</f>
        <v>27701</v>
      </c>
      <c r="L60" s="271">
        <v>29086</v>
      </c>
      <c r="M60" s="272">
        <v>30395</v>
      </c>
    </row>
    <row r="61" spans="1:13" ht="18" customHeight="1">
      <c r="A61" s="285" t="s">
        <v>552</v>
      </c>
      <c r="B61" s="286"/>
      <c r="C61" s="86"/>
      <c r="D61" s="150" t="s">
        <v>688</v>
      </c>
      <c r="E61" s="284">
        <f t="shared" si="2"/>
        <v>5036</v>
      </c>
      <c r="F61" s="271">
        <f>F63+F66+F67</f>
        <v>0</v>
      </c>
      <c r="G61" s="271">
        <f aca="true" t="shared" si="37" ref="G61:M61">G63+G66+G67</f>
        <v>565</v>
      </c>
      <c r="H61" s="271">
        <f t="shared" si="37"/>
        <v>4460</v>
      </c>
      <c r="I61" s="271">
        <f t="shared" si="37"/>
        <v>0</v>
      </c>
      <c r="J61" s="271">
        <f t="shared" si="37"/>
        <v>11</v>
      </c>
      <c r="K61" s="271">
        <f t="shared" si="37"/>
        <v>5302</v>
      </c>
      <c r="L61" s="271">
        <f t="shared" si="37"/>
        <v>5567</v>
      </c>
      <c r="M61" s="272">
        <f t="shared" si="37"/>
        <v>5817</v>
      </c>
    </row>
    <row r="62" spans="1:13" ht="18" customHeight="1">
      <c r="A62" s="273" t="s">
        <v>372</v>
      </c>
      <c r="B62" s="274"/>
      <c r="C62" s="275"/>
      <c r="D62" s="60"/>
      <c r="E62" s="284"/>
      <c r="F62" s="271"/>
      <c r="G62" s="276"/>
      <c r="H62" s="276"/>
      <c r="I62" s="277"/>
      <c r="J62" s="276"/>
      <c r="K62" s="53"/>
      <c r="L62" s="276"/>
      <c r="M62" s="278"/>
    </row>
    <row r="63" spans="1:13" ht="15.75">
      <c r="A63" s="301"/>
      <c r="B63" s="1052" t="s">
        <v>155</v>
      </c>
      <c r="C63" s="1052"/>
      <c r="D63" s="60" t="s">
        <v>689</v>
      </c>
      <c r="E63" s="284">
        <f t="shared" si="2"/>
        <v>0</v>
      </c>
      <c r="F63" s="271">
        <f>F64+F65</f>
        <v>0</v>
      </c>
      <c r="G63" s="271">
        <f aca="true" t="shared" si="38" ref="G63:M63">G64+G65</f>
        <v>0</v>
      </c>
      <c r="H63" s="271">
        <f t="shared" si="38"/>
        <v>0</v>
      </c>
      <c r="I63" s="271">
        <f t="shared" si="38"/>
        <v>0</v>
      </c>
      <c r="J63" s="271">
        <f t="shared" si="38"/>
        <v>0</v>
      </c>
      <c r="K63" s="271">
        <f t="shared" si="38"/>
        <v>0</v>
      </c>
      <c r="L63" s="271">
        <f t="shared" si="38"/>
        <v>0</v>
      </c>
      <c r="M63" s="272">
        <f t="shared" si="38"/>
        <v>0</v>
      </c>
    </row>
    <row r="64" spans="1:13" ht="18" customHeight="1">
      <c r="A64" s="301"/>
      <c r="B64" s="286"/>
      <c r="C64" s="300" t="s">
        <v>701</v>
      </c>
      <c r="D64" s="60" t="s">
        <v>406</v>
      </c>
      <c r="E64" s="284">
        <f t="shared" si="2"/>
        <v>0</v>
      </c>
      <c r="F64" s="271">
        <f>F221+F366</f>
        <v>0</v>
      </c>
      <c r="G64" s="271">
        <f aca="true" t="shared" si="39" ref="G64:M64">G221+G366</f>
        <v>0</v>
      </c>
      <c r="H64" s="271">
        <f t="shared" si="39"/>
        <v>0</v>
      </c>
      <c r="I64" s="271">
        <f t="shared" si="39"/>
        <v>0</v>
      </c>
      <c r="J64" s="271">
        <f t="shared" si="39"/>
        <v>0</v>
      </c>
      <c r="K64" s="271">
        <f t="shared" si="39"/>
        <v>0</v>
      </c>
      <c r="L64" s="271">
        <f t="shared" si="39"/>
        <v>0</v>
      </c>
      <c r="M64" s="272">
        <f t="shared" si="39"/>
        <v>0</v>
      </c>
    </row>
    <row r="65" spans="1:13" ht="18" customHeight="1">
      <c r="A65" s="301"/>
      <c r="B65" s="286"/>
      <c r="C65" s="300" t="s">
        <v>269</v>
      </c>
      <c r="D65" s="60" t="s">
        <v>529</v>
      </c>
      <c r="E65" s="284">
        <f t="shared" si="2"/>
        <v>0</v>
      </c>
      <c r="F65" s="271">
        <f aca="true" t="shared" si="40" ref="F65:M65">F222+F367</f>
        <v>0</v>
      </c>
      <c r="G65" s="271">
        <f t="shared" si="40"/>
        <v>0</v>
      </c>
      <c r="H65" s="271">
        <f t="shared" si="40"/>
        <v>0</v>
      </c>
      <c r="I65" s="271">
        <f t="shared" si="40"/>
        <v>0</v>
      </c>
      <c r="J65" s="271">
        <f t="shared" si="40"/>
        <v>0</v>
      </c>
      <c r="K65" s="271">
        <f t="shared" si="40"/>
        <v>0</v>
      </c>
      <c r="L65" s="271">
        <f t="shared" si="40"/>
        <v>0</v>
      </c>
      <c r="M65" s="272">
        <f t="shared" si="40"/>
        <v>0</v>
      </c>
    </row>
    <row r="66" spans="1:13" ht="18" customHeight="1">
      <c r="A66" s="301"/>
      <c r="B66" s="286" t="s">
        <v>553</v>
      </c>
      <c r="C66" s="300"/>
      <c r="D66" s="60" t="s">
        <v>554</v>
      </c>
      <c r="E66" s="284">
        <f t="shared" si="2"/>
        <v>0</v>
      </c>
      <c r="F66" s="271">
        <f aca="true" t="shared" si="41" ref="F66:M66">F223+F368</f>
        <v>0</v>
      </c>
      <c r="G66" s="271">
        <f t="shared" si="41"/>
        <v>0</v>
      </c>
      <c r="H66" s="271">
        <f t="shared" si="41"/>
        <v>0</v>
      </c>
      <c r="I66" s="271">
        <f t="shared" si="41"/>
        <v>0</v>
      </c>
      <c r="J66" s="271">
        <f t="shared" si="41"/>
        <v>0</v>
      </c>
      <c r="K66" s="271">
        <f t="shared" si="41"/>
        <v>0</v>
      </c>
      <c r="L66" s="271">
        <f t="shared" si="41"/>
        <v>0</v>
      </c>
      <c r="M66" s="272">
        <f t="shared" si="41"/>
        <v>0</v>
      </c>
    </row>
    <row r="67" spans="1:13" ht="15.75">
      <c r="A67" s="287"/>
      <c r="B67" s="280" t="s">
        <v>73</v>
      </c>
      <c r="C67" s="281"/>
      <c r="D67" s="60" t="s">
        <v>690</v>
      </c>
      <c r="E67" s="284">
        <f t="shared" si="2"/>
        <v>5036</v>
      </c>
      <c r="F67" s="271">
        <f>F68</f>
        <v>0</v>
      </c>
      <c r="G67" s="271">
        <f aca="true" t="shared" si="42" ref="G67:M67">G68</f>
        <v>565</v>
      </c>
      <c r="H67" s="271">
        <f t="shared" si="42"/>
        <v>4460</v>
      </c>
      <c r="I67" s="271">
        <f t="shared" si="42"/>
        <v>0</v>
      </c>
      <c r="J67" s="271">
        <f t="shared" si="42"/>
        <v>11</v>
      </c>
      <c r="K67" s="271">
        <f t="shared" si="42"/>
        <v>5302</v>
      </c>
      <c r="L67" s="271">
        <f t="shared" si="42"/>
        <v>5567</v>
      </c>
      <c r="M67" s="272">
        <f t="shared" si="42"/>
        <v>5817</v>
      </c>
    </row>
    <row r="68" spans="1:13" ht="15.75">
      <c r="A68" s="287"/>
      <c r="B68" s="280"/>
      <c r="C68" s="300" t="s">
        <v>467</v>
      </c>
      <c r="D68" s="60" t="s">
        <v>468</v>
      </c>
      <c r="E68" s="284">
        <f t="shared" si="2"/>
        <v>5036</v>
      </c>
      <c r="F68" s="271">
        <f>F225+F370</f>
        <v>0</v>
      </c>
      <c r="G68" s="271">
        <f aca="true" t="shared" si="43" ref="G68:M68">G225+G370</f>
        <v>565</v>
      </c>
      <c r="H68" s="271">
        <f t="shared" si="43"/>
        <v>4460</v>
      </c>
      <c r="I68" s="271">
        <f t="shared" si="43"/>
        <v>0</v>
      </c>
      <c r="J68" s="271">
        <f t="shared" si="43"/>
        <v>11</v>
      </c>
      <c r="K68" s="271">
        <f t="shared" si="43"/>
        <v>5302</v>
      </c>
      <c r="L68" s="271">
        <f t="shared" si="43"/>
        <v>5567</v>
      </c>
      <c r="M68" s="272">
        <f t="shared" si="43"/>
        <v>5817</v>
      </c>
    </row>
    <row r="69" spans="1:13" ht="15.75">
      <c r="A69" s="987" t="s">
        <v>522</v>
      </c>
      <c r="B69" s="988"/>
      <c r="C69" s="988"/>
      <c r="D69" s="150" t="s">
        <v>171</v>
      </c>
      <c r="E69" s="270">
        <f t="shared" si="2"/>
        <v>129169</v>
      </c>
      <c r="F69" s="271">
        <f>F71+F81+F85+F86</f>
        <v>0</v>
      </c>
      <c r="G69" s="271">
        <f aca="true" t="shared" si="44" ref="G69:M69">G71+G81+G85+G86</f>
        <v>33348</v>
      </c>
      <c r="H69" s="271">
        <f t="shared" si="44"/>
        <v>33896</v>
      </c>
      <c r="I69" s="271">
        <f t="shared" si="44"/>
        <v>32795</v>
      </c>
      <c r="J69" s="271">
        <f t="shared" si="44"/>
        <v>29130</v>
      </c>
      <c r="K69" s="271">
        <f t="shared" si="44"/>
        <v>136015</v>
      </c>
      <c r="L69" s="271">
        <f t="shared" si="44"/>
        <v>142817</v>
      </c>
      <c r="M69" s="272">
        <f t="shared" si="44"/>
        <v>149246</v>
      </c>
    </row>
    <row r="70" spans="1:13" ht="15.75">
      <c r="A70" s="273" t="s">
        <v>372</v>
      </c>
      <c r="B70" s="274"/>
      <c r="C70" s="275"/>
      <c r="D70" s="60"/>
      <c r="E70" s="270"/>
      <c r="F70" s="271"/>
      <c r="G70" s="276"/>
      <c r="H70" s="276"/>
      <c r="I70" s="277"/>
      <c r="J70" s="276"/>
      <c r="K70" s="53"/>
      <c r="L70" s="276"/>
      <c r="M70" s="278"/>
    </row>
    <row r="71" spans="1:13" ht="15.75">
      <c r="A71" s="301"/>
      <c r="B71" s="1052" t="s">
        <v>874</v>
      </c>
      <c r="C71" s="1052"/>
      <c r="D71" s="60" t="s">
        <v>691</v>
      </c>
      <c r="E71" s="270">
        <f t="shared" si="2"/>
        <v>0</v>
      </c>
      <c r="F71" s="271">
        <f>SUM(F72:F80)</f>
        <v>0</v>
      </c>
      <c r="G71" s="271">
        <f aca="true" t="shared" si="45" ref="G71:M71">SUM(G72:G80)</f>
        <v>0</v>
      </c>
      <c r="H71" s="271">
        <f t="shared" si="45"/>
        <v>0</v>
      </c>
      <c r="I71" s="271">
        <f t="shared" si="45"/>
        <v>0</v>
      </c>
      <c r="J71" s="271">
        <f t="shared" si="45"/>
        <v>0</v>
      </c>
      <c r="K71" s="271">
        <f t="shared" si="45"/>
        <v>0</v>
      </c>
      <c r="L71" s="271">
        <f t="shared" si="45"/>
        <v>0</v>
      </c>
      <c r="M71" s="272">
        <f t="shared" si="45"/>
        <v>0</v>
      </c>
    </row>
    <row r="72" spans="1:13" ht="15.75">
      <c r="A72" s="301"/>
      <c r="B72" s="280"/>
      <c r="C72" s="300" t="s">
        <v>469</v>
      </c>
      <c r="D72" s="351" t="s">
        <v>137</v>
      </c>
      <c r="E72" s="270">
        <f t="shared" si="2"/>
        <v>0</v>
      </c>
      <c r="F72" s="271">
        <f>F229+F374</f>
        <v>0</v>
      </c>
      <c r="G72" s="271">
        <f aca="true" t="shared" si="46" ref="G72:M72">G229+G374</f>
        <v>0</v>
      </c>
      <c r="H72" s="271">
        <f t="shared" si="46"/>
        <v>0</v>
      </c>
      <c r="I72" s="271">
        <f t="shared" si="46"/>
        <v>0</v>
      </c>
      <c r="J72" s="271">
        <f t="shared" si="46"/>
        <v>0</v>
      </c>
      <c r="K72" s="271">
        <f t="shared" si="46"/>
        <v>0</v>
      </c>
      <c r="L72" s="271">
        <f t="shared" si="46"/>
        <v>0</v>
      </c>
      <c r="M72" s="272">
        <f t="shared" si="46"/>
        <v>0</v>
      </c>
    </row>
    <row r="73" spans="1:13" ht="15.75">
      <c r="A73" s="301"/>
      <c r="B73" s="280"/>
      <c r="C73" s="86" t="s">
        <v>470</v>
      </c>
      <c r="D73" s="351" t="s">
        <v>138</v>
      </c>
      <c r="E73" s="270">
        <f t="shared" si="2"/>
        <v>0</v>
      </c>
      <c r="F73" s="271">
        <f aca="true" t="shared" si="47" ref="F73:M73">F230+F375</f>
        <v>0</v>
      </c>
      <c r="G73" s="271">
        <f t="shared" si="47"/>
        <v>0</v>
      </c>
      <c r="H73" s="271">
        <f t="shared" si="47"/>
        <v>0</v>
      </c>
      <c r="I73" s="271">
        <f t="shared" si="47"/>
        <v>0</v>
      </c>
      <c r="J73" s="271">
        <f t="shared" si="47"/>
        <v>0</v>
      </c>
      <c r="K73" s="271">
        <f t="shared" si="47"/>
        <v>0</v>
      </c>
      <c r="L73" s="271">
        <f t="shared" si="47"/>
        <v>0</v>
      </c>
      <c r="M73" s="272">
        <f t="shared" si="47"/>
        <v>0</v>
      </c>
    </row>
    <row r="74" spans="1:13" ht="15.75">
      <c r="A74" s="301"/>
      <c r="B74" s="280"/>
      <c r="C74" s="300" t="s">
        <v>535</v>
      </c>
      <c r="D74" s="351" t="s">
        <v>139</v>
      </c>
      <c r="E74" s="270">
        <f t="shared" si="2"/>
        <v>0</v>
      </c>
      <c r="F74" s="271">
        <f aca="true" t="shared" si="48" ref="F74:M74">F231+F376</f>
        <v>0</v>
      </c>
      <c r="G74" s="271">
        <f t="shared" si="48"/>
        <v>0</v>
      </c>
      <c r="H74" s="271">
        <f t="shared" si="48"/>
        <v>0</v>
      </c>
      <c r="I74" s="271">
        <f t="shared" si="48"/>
        <v>0</v>
      </c>
      <c r="J74" s="271">
        <f t="shared" si="48"/>
        <v>0</v>
      </c>
      <c r="K74" s="271">
        <f t="shared" si="48"/>
        <v>0</v>
      </c>
      <c r="L74" s="271">
        <f t="shared" si="48"/>
        <v>0</v>
      </c>
      <c r="M74" s="272">
        <f t="shared" si="48"/>
        <v>0</v>
      </c>
    </row>
    <row r="75" spans="1:13" ht="15.75">
      <c r="A75" s="301"/>
      <c r="B75" s="280"/>
      <c r="C75" s="86" t="s">
        <v>536</v>
      </c>
      <c r="D75" s="351" t="s">
        <v>140</v>
      </c>
      <c r="E75" s="270">
        <f t="shared" si="2"/>
        <v>0</v>
      </c>
      <c r="F75" s="271">
        <f aca="true" t="shared" si="49" ref="F75:M75">F232+F377</f>
        <v>0</v>
      </c>
      <c r="G75" s="271">
        <f t="shared" si="49"/>
        <v>0</v>
      </c>
      <c r="H75" s="271">
        <f t="shared" si="49"/>
        <v>0</v>
      </c>
      <c r="I75" s="271">
        <f t="shared" si="49"/>
        <v>0</v>
      </c>
      <c r="J75" s="271">
        <f t="shared" si="49"/>
        <v>0</v>
      </c>
      <c r="K75" s="271">
        <f t="shared" si="49"/>
        <v>0</v>
      </c>
      <c r="L75" s="271">
        <f t="shared" si="49"/>
        <v>0</v>
      </c>
      <c r="M75" s="272">
        <f t="shared" si="49"/>
        <v>0</v>
      </c>
    </row>
    <row r="76" spans="1:13" ht="15.75">
      <c r="A76" s="301"/>
      <c r="B76" s="280"/>
      <c r="C76" s="86" t="s">
        <v>537</v>
      </c>
      <c r="D76" s="351" t="s">
        <v>141</v>
      </c>
      <c r="E76" s="270">
        <f t="shared" si="2"/>
        <v>0</v>
      </c>
      <c r="F76" s="271">
        <f aca="true" t="shared" si="50" ref="F76:M76">F233+F378</f>
        <v>0</v>
      </c>
      <c r="G76" s="271">
        <f t="shared" si="50"/>
        <v>0</v>
      </c>
      <c r="H76" s="271">
        <f t="shared" si="50"/>
        <v>0</v>
      </c>
      <c r="I76" s="271">
        <f t="shared" si="50"/>
        <v>0</v>
      </c>
      <c r="J76" s="271">
        <f t="shared" si="50"/>
        <v>0</v>
      </c>
      <c r="K76" s="271">
        <f t="shared" si="50"/>
        <v>0</v>
      </c>
      <c r="L76" s="271">
        <f t="shared" si="50"/>
        <v>0</v>
      </c>
      <c r="M76" s="272">
        <f t="shared" si="50"/>
        <v>0</v>
      </c>
    </row>
    <row r="77" spans="1:13" ht="15.75">
      <c r="A77" s="301"/>
      <c r="B77" s="280"/>
      <c r="C77" s="86" t="s">
        <v>538</v>
      </c>
      <c r="D77" s="351" t="s">
        <v>142</v>
      </c>
      <c r="E77" s="270">
        <f t="shared" si="2"/>
        <v>0</v>
      </c>
      <c r="F77" s="271">
        <f aca="true" t="shared" si="51" ref="F77:M77">F234+F379</f>
        <v>0</v>
      </c>
      <c r="G77" s="271">
        <f t="shared" si="51"/>
        <v>0</v>
      </c>
      <c r="H77" s="271">
        <f t="shared" si="51"/>
        <v>0</v>
      </c>
      <c r="I77" s="271">
        <f t="shared" si="51"/>
        <v>0</v>
      </c>
      <c r="J77" s="271">
        <f t="shared" si="51"/>
        <v>0</v>
      </c>
      <c r="K77" s="271">
        <f t="shared" si="51"/>
        <v>0</v>
      </c>
      <c r="L77" s="271">
        <f t="shared" si="51"/>
        <v>0</v>
      </c>
      <c r="M77" s="272">
        <f t="shared" si="51"/>
        <v>0</v>
      </c>
    </row>
    <row r="78" spans="1:13" ht="15.75">
      <c r="A78" s="301"/>
      <c r="B78" s="280"/>
      <c r="C78" s="86" t="s">
        <v>539</v>
      </c>
      <c r="D78" s="351" t="s">
        <v>143</v>
      </c>
      <c r="E78" s="270">
        <f t="shared" si="2"/>
        <v>0</v>
      </c>
      <c r="F78" s="271">
        <f aca="true" t="shared" si="52" ref="F78:M78">F235+F380</f>
        <v>0</v>
      </c>
      <c r="G78" s="271">
        <f t="shared" si="52"/>
        <v>0</v>
      </c>
      <c r="H78" s="271">
        <f t="shared" si="52"/>
        <v>0</v>
      </c>
      <c r="I78" s="271">
        <f t="shared" si="52"/>
        <v>0</v>
      </c>
      <c r="J78" s="271">
        <f t="shared" si="52"/>
        <v>0</v>
      </c>
      <c r="K78" s="271">
        <f t="shared" si="52"/>
        <v>0</v>
      </c>
      <c r="L78" s="271">
        <f t="shared" si="52"/>
        <v>0</v>
      </c>
      <c r="M78" s="272">
        <f t="shared" si="52"/>
        <v>0</v>
      </c>
    </row>
    <row r="79" spans="1:13" ht="15.75">
      <c r="A79" s="301"/>
      <c r="B79" s="280"/>
      <c r="C79" s="86" t="s">
        <v>135</v>
      </c>
      <c r="D79" s="351" t="s">
        <v>42</v>
      </c>
      <c r="E79" s="270">
        <f aca="true" t="shared" si="53" ref="E79:E142">G79+H79+I79+J79</f>
        <v>0</v>
      </c>
      <c r="F79" s="271">
        <f aca="true" t="shared" si="54" ref="F79:M79">F236+F381</f>
        <v>0</v>
      </c>
      <c r="G79" s="271">
        <f t="shared" si="54"/>
        <v>0</v>
      </c>
      <c r="H79" s="271">
        <f t="shared" si="54"/>
        <v>0</v>
      </c>
      <c r="I79" s="271">
        <f t="shared" si="54"/>
        <v>0</v>
      </c>
      <c r="J79" s="271">
        <f t="shared" si="54"/>
        <v>0</v>
      </c>
      <c r="K79" s="271">
        <f t="shared" si="54"/>
        <v>0</v>
      </c>
      <c r="L79" s="271">
        <f t="shared" si="54"/>
        <v>0</v>
      </c>
      <c r="M79" s="272">
        <f t="shared" si="54"/>
        <v>0</v>
      </c>
    </row>
    <row r="80" spans="1:13" ht="15.75">
      <c r="A80" s="301"/>
      <c r="B80" s="280"/>
      <c r="C80" s="300" t="s">
        <v>136</v>
      </c>
      <c r="D80" s="351" t="s">
        <v>43</v>
      </c>
      <c r="E80" s="270">
        <f t="shared" si="53"/>
        <v>0</v>
      </c>
      <c r="F80" s="271">
        <f aca="true" t="shared" si="55" ref="F80:M80">F237+F382</f>
        <v>0</v>
      </c>
      <c r="G80" s="271">
        <f t="shared" si="55"/>
        <v>0</v>
      </c>
      <c r="H80" s="271">
        <f t="shared" si="55"/>
        <v>0</v>
      </c>
      <c r="I80" s="271">
        <f t="shared" si="55"/>
        <v>0</v>
      </c>
      <c r="J80" s="271">
        <f t="shared" si="55"/>
        <v>0</v>
      </c>
      <c r="K80" s="271">
        <f t="shared" si="55"/>
        <v>0</v>
      </c>
      <c r="L80" s="271">
        <f t="shared" si="55"/>
        <v>0</v>
      </c>
      <c r="M80" s="272">
        <f t="shared" si="55"/>
        <v>0</v>
      </c>
    </row>
    <row r="81" spans="1:13" ht="15.75">
      <c r="A81" s="301"/>
      <c r="B81" s="280" t="s">
        <v>569</v>
      </c>
      <c r="C81" s="300"/>
      <c r="D81" s="60" t="s">
        <v>692</v>
      </c>
      <c r="E81" s="270">
        <f t="shared" si="53"/>
        <v>122169</v>
      </c>
      <c r="F81" s="271">
        <f>SUM(F82:F84)</f>
        <v>0</v>
      </c>
      <c r="G81" s="271">
        <f aca="true" t="shared" si="56" ref="G81:M81">SUM(G82:G84)</f>
        <v>31179</v>
      </c>
      <c r="H81" s="271">
        <f t="shared" si="56"/>
        <v>31498</v>
      </c>
      <c r="I81" s="271">
        <f t="shared" si="56"/>
        <v>31653</v>
      </c>
      <c r="J81" s="271">
        <f t="shared" si="56"/>
        <v>27839</v>
      </c>
      <c r="K81" s="271">
        <f t="shared" si="56"/>
        <v>128644</v>
      </c>
      <c r="L81" s="271">
        <f t="shared" si="56"/>
        <v>135078</v>
      </c>
      <c r="M81" s="272">
        <f t="shared" si="56"/>
        <v>141159</v>
      </c>
    </row>
    <row r="82" spans="1:13" ht="15.75">
      <c r="A82" s="301"/>
      <c r="B82" s="280"/>
      <c r="C82" s="300" t="s">
        <v>44</v>
      </c>
      <c r="D82" s="351" t="s">
        <v>47</v>
      </c>
      <c r="E82" s="270">
        <f t="shared" si="53"/>
        <v>0</v>
      </c>
      <c r="F82" s="271">
        <f>F239+F384</f>
        <v>0</v>
      </c>
      <c r="G82" s="271">
        <f aca="true" t="shared" si="57" ref="G82:M82">G239+G384</f>
        <v>0</v>
      </c>
      <c r="H82" s="271">
        <f t="shared" si="57"/>
        <v>0</v>
      </c>
      <c r="I82" s="271">
        <f t="shared" si="57"/>
        <v>0</v>
      </c>
      <c r="J82" s="271">
        <f t="shared" si="57"/>
        <v>0</v>
      </c>
      <c r="K82" s="271">
        <f t="shared" si="57"/>
        <v>0</v>
      </c>
      <c r="L82" s="271">
        <f t="shared" si="57"/>
        <v>0</v>
      </c>
      <c r="M82" s="272">
        <f t="shared" si="57"/>
        <v>0</v>
      </c>
    </row>
    <row r="83" spans="1:13" ht="15.75">
      <c r="A83" s="301"/>
      <c r="B83" s="280"/>
      <c r="C83" s="300" t="s">
        <v>45</v>
      </c>
      <c r="D83" s="351" t="s">
        <v>178</v>
      </c>
      <c r="E83" s="270">
        <f t="shared" si="53"/>
        <v>0</v>
      </c>
      <c r="F83" s="271">
        <f aca="true" t="shared" si="58" ref="F83:M83">F240+F385</f>
        <v>0</v>
      </c>
      <c r="G83" s="271">
        <f t="shared" si="58"/>
        <v>0</v>
      </c>
      <c r="H83" s="271">
        <f t="shared" si="58"/>
        <v>0</v>
      </c>
      <c r="I83" s="271">
        <f t="shared" si="58"/>
        <v>0</v>
      </c>
      <c r="J83" s="271">
        <f t="shared" si="58"/>
        <v>0</v>
      </c>
      <c r="K83" s="271">
        <f t="shared" si="58"/>
        <v>0</v>
      </c>
      <c r="L83" s="271">
        <f t="shared" si="58"/>
        <v>0</v>
      </c>
      <c r="M83" s="272">
        <f t="shared" si="58"/>
        <v>0</v>
      </c>
    </row>
    <row r="84" spans="1:13" ht="25.5" customHeight="1">
      <c r="A84" s="301"/>
      <c r="B84" s="280"/>
      <c r="C84" s="86" t="s">
        <v>46</v>
      </c>
      <c r="D84" s="351" t="s">
        <v>309</v>
      </c>
      <c r="E84" s="270">
        <f t="shared" si="53"/>
        <v>122169</v>
      </c>
      <c r="F84" s="271">
        <v>0</v>
      </c>
      <c r="G84" s="271">
        <f>G241+G386</f>
        <v>31179</v>
      </c>
      <c r="H84" s="271">
        <f aca="true" t="shared" si="59" ref="H84:M84">H241+H386</f>
        <v>31498</v>
      </c>
      <c r="I84" s="271">
        <f t="shared" si="59"/>
        <v>31653</v>
      </c>
      <c r="J84" s="271">
        <f t="shared" si="59"/>
        <v>27839</v>
      </c>
      <c r="K84" s="271">
        <f t="shared" si="59"/>
        <v>128644</v>
      </c>
      <c r="L84" s="271">
        <f t="shared" si="59"/>
        <v>135078</v>
      </c>
      <c r="M84" s="271">
        <f t="shared" si="59"/>
        <v>141159</v>
      </c>
    </row>
    <row r="85" spans="1:13" ht="15.75">
      <c r="A85" s="301"/>
      <c r="B85" s="280" t="s">
        <v>698</v>
      </c>
      <c r="C85" s="294"/>
      <c r="D85" s="60" t="s">
        <v>528</v>
      </c>
      <c r="E85" s="270">
        <f t="shared" si="53"/>
        <v>2000</v>
      </c>
      <c r="F85" s="271">
        <f>F242+F387</f>
        <v>0</v>
      </c>
      <c r="G85" s="271">
        <f aca="true" t="shared" si="60" ref="G85:M86">G242+G387</f>
        <v>1000</v>
      </c>
      <c r="H85" s="271">
        <f t="shared" si="60"/>
        <v>1000</v>
      </c>
      <c r="I85" s="271">
        <f t="shared" si="60"/>
        <v>0</v>
      </c>
      <c r="J85" s="271">
        <f t="shared" si="60"/>
        <v>0</v>
      </c>
      <c r="K85" s="271">
        <f t="shared" si="60"/>
        <v>2106</v>
      </c>
      <c r="L85" s="271">
        <f t="shared" si="60"/>
        <v>2211</v>
      </c>
      <c r="M85" s="272">
        <f t="shared" si="60"/>
        <v>2310</v>
      </c>
    </row>
    <row r="86" spans="1:13" ht="15.75">
      <c r="A86" s="301"/>
      <c r="B86" s="280" t="s">
        <v>77</v>
      </c>
      <c r="C86" s="294"/>
      <c r="D86" s="60" t="s">
        <v>515</v>
      </c>
      <c r="E86" s="270">
        <f t="shared" si="53"/>
        <v>5000</v>
      </c>
      <c r="F86" s="271">
        <f>F243+F388</f>
        <v>0</v>
      </c>
      <c r="G86" s="271">
        <f t="shared" si="60"/>
        <v>1169</v>
      </c>
      <c r="H86" s="271">
        <f t="shared" si="60"/>
        <v>1398</v>
      </c>
      <c r="I86" s="271">
        <f t="shared" si="60"/>
        <v>1142</v>
      </c>
      <c r="J86" s="271">
        <f t="shared" si="60"/>
        <v>1291</v>
      </c>
      <c r="K86" s="271">
        <f t="shared" si="60"/>
        <v>5265</v>
      </c>
      <c r="L86" s="271">
        <f t="shared" si="60"/>
        <v>5528</v>
      </c>
      <c r="M86" s="272">
        <f t="shared" si="60"/>
        <v>5777</v>
      </c>
    </row>
    <row r="87" spans="1:13" ht="40.5" customHeight="1">
      <c r="A87" s="987" t="s">
        <v>1717</v>
      </c>
      <c r="B87" s="988"/>
      <c r="C87" s="988"/>
      <c r="D87" s="150" t="s">
        <v>172</v>
      </c>
      <c r="E87" s="284">
        <f t="shared" si="53"/>
        <v>282937</v>
      </c>
      <c r="F87" s="271">
        <f>F89+F90+F92+F93+F94+F95+F96+F99</f>
        <v>0</v>
      </c>
      <c r="G87" s="271">
        <f aca="true" t="shared" si="61" ref="G87:M87">G89+G90+G92+G93+G94+G95+G96+G99</f>
        <v>92075</v>
      </c>
      <c r="H87" s="271">
        <f t="shared" si="61"/>
        <v>82538</v>
      </c>
      <c r="I87" s="271">
        <f t="shared" si="61"/>
        <v>63674</v>
      </c>
      <c r="J87" s="271">
        <f t="shared" si="61"/>
        <v>44650</v>
      </c>
      <c r="K87" s="271">
        <f t="shared" si="61"/>
        <v>297934</v>
      </c>
      <c r="L87" s="271">
        <f t="shared" si="61"/>
        <v>312835</v>
      </c>
      <c r="M87" s="272">
        <f t="shared" si="61"/>
        <v>326912</v>
      </c>
    </row>
    <row r="88" spans="1:13" ht="15.75">
      <c r="A88" s="273" t="s">
        <v>372</v>
      </c>
      <c r="B88" s="274"/>
      <c r="C88" s="275"/>
      <c r="D88" s="60"/>
      <c r="E88" s="270"/>
      <c r="F88" s="271"/>
      <c r="G88" s="276"/>
      <c r="H88" s="276"/>
      <c r="I88" s="277"/>
      <c r="J88" s="276"/>
      <c r="K88" s="53"/>
      <c r="L88" s="276"/>
      <c r="M88" s="278"/>
    </row>
    <row r="89" spans="1:13" ht="18" customHeight="1">
      <c r="A89" s="287"/>
      <c r="B89" s="280" t="s">
        <v>594</v>
      </c>
      <c r="C89" s="281"/>
      <c r="D89" s="60" t="s">
        <v>516</v>
      </c>
      <c r="E89" s="270">
        <f t="shared" si="53"/>
        <v>11936</v>
      </c>
      <c r="F89" s="271">
        <f>F246+F391</f>
        <v>0</v>
      </c>
      <c r="G89" s="271">
        <f aca="true" t="shared" si="62" ref="G89:M89">G246+G391</f>
        <v>5225</v>
      </c>
      <c r="H89" s="271">
        <f t="shared" si="62"/>
        <v>3183</v>
      </c>
      <c r="I89" s="271">
        <f t="shared" si="62"/>
        <v>2206</v>
      </c>
      <c r="J89" s="271">
        <f t="shared" si="62"/>
        <v>1322</v>
      </c>
      <c r="K89" s="271">
        <f t="shared" si="62"/>
        <v>12569</v>
      </c>
      <c r="L89" s="271">
        <f t="shared" si="62"/>
        <v>13198</v>
      </c>
      <c r="M89" s="272">
        <f t="shared" si="62"/>
        <v>13792</v>
      </c>
    </row>
    <row r="90" spans="1:13" ht="15.75">
      <c r="A90" s="287"/>
      <c r="B90" s="286" t="s">
        <v>523</v>
      </c>
      <c r="C90" s="281"/>
      <c r="D90" s="60" t="s">
        <v>385</v>
      </c>
      <c r="E90" s="270">
        <f t="shared" si="53"/>
        <v>102099</v>
      </c>
      <c r="F90" s="271">
        <f>F91</f>
        <v>0</v>
      </c>
      <c r="G90" s="271">
        <f aca="true" t="shared" si="63" ref="G90:M90">G91</f>
        <v>28365</v>
      </c>
      <c r="H90" s="271">
        <f t="shared" si="63"/>
        <v>28165</v>
      </c>
      <c r="I90" s="271">
        <f t="shared" si="63"/>
        <v>26079</v>
      </c>
      <c r="J90" s="271">
        <f t="shared" si="63"/>
        <v>19490</v>
      </c>
      <c r="K90" s="271">
        <f t="shared" si="63"/>
        <v>107510</v>
      </c>
      <c r="L90" s="271">
        <f t="shared" si="63"/>
        <v>112885</v>
      </c>
      <c r="M90" s="272">
        <f t="shared" si="63"/>
        <v>117964</v>
      </c>
    </row>
    <row r="91" spans="1:13" ht="15.75">
      <c r="A91" s="287"/>
      <c r="B91" s="286"/>
      <c r="C91" s="281" t="s">
        <v>310</v>
      </c>
      <c r="D91" s="60" t="s">
        <v>146</v>
      </c>
      <c r="E91" s="270">
        <f t="shared" si="53"/>
        <v>102099</v>
      </c>
      <c r="F91" s="271">
        <f>F248+F393</f>
        <v>0</v>
      </c>
      <c r="G91" s="271">
        <f aca="true" t="shared" si="64" ref="G91:M91">G248+G393</f>
        <v>28365</v>
      </c>
      <c r="H91" s="271">
        <f t="shared" si="64"/>
        <v>28165</v>
      </c>
      <c r="I91" s="271">
        <f t="shared" si="64"/>
        <v>26079</v>
      </c>
      <c r="J91" s="271">
        <f t="shared" si="64"/>
        <v>19490</v>
      </c>
      <c r="K91" s="271">
        <f t="shared" si="64"/>
        <v>107510</v>
      </c>
      <c r="L91" s="271">
        <f t="shared" si="64"/>
        <v>112885</v>
      </c>
      <c r="M91" s="272">
        <f t="shared" si="64"/>
        <v>117964</v>
      </c>
    </row>
    <row r="92" spans="1:13" ht="15.75">
      <c r="A92" s="287"/>
      <c r="B92" s="286" t="s">
        <v>213</v>
      </c>
      <c r="C92" s="300"/>
      <c r="D92" s="60" t="s">
        <v>517</v>
      </c>
      <c r="E92" s="270">
        <f t="shared" si="53"/>
        <v>31730</v>
      </c>
      <c r="F92" s="271">
        <f aca="true" t="shared" si="65" ref="F92:M92">F249+F394</f>
        <v>0</v>
      </c>
      <c r="G92" s="271">
        <f t="shared" si="65"/>
        <v>10822</v>
      </c>
      <c r="H92" s="271">
        <f t="shared" si="65"/>
        <v>8794</v>
      </c>
      <c r="I92" s="271">
        <f t="shared" si="65"/>
        <v>7079</v>
      </c>
      <c r="J92" s="271">
        <f t="shared" si="65"/>
        <v>5035</v>
      </c>
      <c r="K92" s="271">
        <f t="shared" si="65"/>
        <v>33411</v>
      </c>
      <c r="L92" s="271">
        <f t="shared" si="65"/>
        <v>35083</v>
      </c>
      <c r="M92" s="272">
        <f t="shared" si="65"/>
        <v>36662</v>
      </c>
    </row>
    <row r="93" spans="1:13" ht="15.75">
      <c r="A93" s="301"/>
      <c r="B93" s="286" t="s">
        <v>78</v>
      </c>
      <c r="C93" s="300"/>
      <c r="D93" s="60" t="s">
        <v>104</v>
      </c>
      <c r="E93" s="270">
        <f t="shared" si="53"/>
        <v>0</v>
      </c>
      <c r="F93" s="271">
        <f aca="true" t="shared" si="66" ref="F93:M93">F250+F395</f>
        <v>0</v>
      </c>
      <c r="G93" s="271">
        <f t="shared" si="66"/>
        <v>0</v>
      </c>
      <c r="H93" s="271">
        <f t="shared" si="66"/>
        <v>0</v>
      </c>
      <c r="I93" s="271">
        <f t="shared" si="66"/>
        <v>0</v>
      </c>
      <c r="J93" s="271">
        <f t="shared" si="66"/>
        <v>0</v>
      </c>
      <c r="K93" s="271">
        <f t="shared" si="66"/>
        <v>0</v>
      </c>
      <c r="L93" s="271">
        <f t="shared" si="66"/>
        <v>0</v>
      </c>
      <c r="M93" s="272">
        <f t="shared" si="66"/>
        <v>0</v>
      </c>
    </row>
    <row r="94" spans="1:13" ht="15.75">
      <c r="A94" s="301"/>
      <c r="B94" s="286" t="s">
        <v>377</v>
      </c>
      <c r="C94" s="300"/>
      <c r="D94" s="60" t="s">
        <v>378</v>
      </c>
      <c r="E94" s="270">
        <f t="shared" si="53"/>
        <v>35640</v>
      </c>
      <c r="F94" s="271">
        <f aca="true" t="shared" si="67" ref="F94:M94">F251+F396</f>
        <v>0</v>
      </c>
      <c r="G94" s="271">
        <f t="shared" si="67"/>
        <v>13590</v>
      </c>
      <c r="H94" s="271">
        <f t="shared" si="67"/>
        <v>11797</v>
      </c>
      <c r="I94" s="271">
        <f t="shared" si="67"/>
        <v>5515</v>
      </c>
      <c r="J94" s="271">
        <f t="shared" si="67"/>
        <v>4738</v>
      </c>
      <c r="K94" s="271">
        <f t="shared" si="67"/>
        <v>37528</v>
      </c>
      <c r="L94" s="271">
        <f t="shared" si="67"/>
        <v>39405</v>
      </c>
      <c r="M94" s="272">
        <f t="shared" si="67"/>
        <v>41178</v>
      </c>
    </row>
    <row r="95" spans="1:13" ht="15.75">
      <c r="A95" s="301"/>
      <c r="B95" s="286" t="s">
        <v>678</v>
      </c>
      <c r="C95" s="286"/>
      <c r="D95" s="60" t="s">
        <v>679</v>
      </c>
      <c r="E95" s="270">
        <f t="shared" si="53"/>
        <v>11350</v>
      </c>
      <c r="F95" s="271">
        <f>F252+F397</f>
        <v>0</v>
      </c>
      <c r="G95" s="271">
        <f>G252+G397</f>
        <v>2702</v>
      </c>
      <c r="H95" s="271">
        <f aca="true" t="shared" si="68" ref="H95:M95">H252+H397</f>
        <v>2816</v>
      </c>
      <c r="I95" s="271">
        <f t="shared" si="68"/>
        <v>2994</v>
      </c>
      <c r="J95" s="271">
        <f t="shared" si="68"/>
        <v>2838</v>
      </c>
      <c r="K95" s="271">
        <f t="shared" si="68"/>
        <v>11952</v>
      </c>
      <c r="L95" s="271">
        <f t="shared" si="68"/>
        <v>12550</v>
      </c>
      <c r="M95" s="271">
        <f t="shared" si="68"/>
        <v>13114</v>
      </c>
    </row>
    <row r="96" spans="1:13" ht="15.75">
      <c r="A96" s="301"/>
      <c r="B96" s="286" t="s">
        <v>680</v>
      </c>
      <c r="C96" s="300"/>
      <c r="D96" s="60" t="s">
        <v>103</v>
      </c>
      <c r="E96" s="270">
        <f t="shared" si="53"/>
        <v>6700</v>
      </c>
      <c r="F96" s="271">
        <f>F97+F98</f>
        <v>0</v>
      </c>
      <c r="G96" s="271">
        <f aca="true" t="shared" si="69" ref="G96:M96">G97+G98</f>
        <v>2000</v>
      </c>
      <c r="H96" s="271">
        <f t="shared" si="69"/>
        <v>2000</v>
      </c>
      <c r="I96" s="271">
        <f t="shared" si="69"/>
        <v>1700</v>
      </c>
      <c r="J96" s="271">
        <f t="shared" si="69"/>
        <v>1000</v>
      </c>
      <c r="K96" s="271">
        <f t="shared" si="69"/>
        <v>7055</v>
      </c>
      <c r="L96" s="271">
        <f t="shared" si="69"/>
        <v>7408</v>
      </c>
      <c r="M96" s="272">
        <f t="shared" si="69"/>
        <v>7741</v>
      </c>
    </row>
    <row r="97" spans="1:13" ht="15.75">
      <c r="A97" s="301"/>
      <c r="B97" s="286"/>
      <c r="C97" s="281" t="s">
        <v>311</v>
      </c>
      <c r="D97" s="60" t="s">
        <v>180</v>
      </c>
      <c r="E97" s="270">
        <f t="shared" si="53"/>
        <v>6700</v>
      </c>
      <c r="F97" s="271">
        <f>F254+F399</f>
        <v>0</v>
      </c>
      <c r="G97" s="271">
        <f>G254+G399</f>
        <v>2000</v>
      </c>
      <c r="H97" s="271">
        <f aca="true" t="shared" si="70" ref="H97:M97">H254+H399</f>
        <v>2000</v>
      </c>
      <c r="I97" s="271">
        <f t="shared" si="70"/>
        <v>1700</v>
      </c>
      <c r="J97" s="271">
        <f t="shared" si="70"/>
        <v>1000</v>
      </c>
      <c r="K97" s="271">
        <f t="shared" si="70"/>
        <v>7055</v>
      </c>
      <c r="L97" s="271">
        <f t="shared" si="70"/>
        <v>7408</v>
      </c>
      <c r="M97" s="271">
        <f t="shared" si="70"/>
        <v>7741</v>
      </c>
    </row>
    <row r="98" spans="1:13" ht="15.75">
      <c r="A98" s="301"/>
      <c r="B98" s="286"/>
      <c r="C98" s="281" t="s">
        <v>179</v>
      </c>
      <c r="D98" s="60" t="s">
        <v>181</v>
      </c>
      <c r="E98" s="270">
        <f t="shared" si="53"/>
        <v>0</v>
      </c>
      <c r="F98" s="271">
        <f>F255+F400</f>
        <v>0</v>
      </c>
      <c r="G98" s="271">
        <f aca="true" t="shared" si="71" ref="G98:M98">G255+G400</f>
        <v>0</v>
      </c>
      <c r="H98" s="271">
        <f t="shared" si="71"/>
        <v>0</v>
      </c>
      <c r="I98" s="271">
        <f t="shared" si="71"/>
        <v>0</v>
      </c>
      <c r="J98" s="271">
        <f t="shared" si="71"/>
        <v>0</v>
      </c>
      <c r="K98" s="271">
        <f t="shared" si="71"/>
        <v>0</v>
      </c>
      <c r="L98" s="271">
        <f t="shared" si="71"/>
        <v>0</v>
      </c>
      <c r="M98" s="272">
        <f t="shared" si="71"/>
        <v>0</v>
      </c>
    </row>
    <row r="99" spans="1:13" ht="15.75">
      <c r="A99" s="287"/>
      <c r="B99" s="979" t="s">
        <v>83</v>
      </c>
      <c r="C99" s="979"/>
      <c r="D99" s="60" t="s">
        <v>386</v>
      </c>
      <c r="E99" s="270">
        <f t="shared" si="53"/>
        <v>83482</v>
      </c>
      <c r="F99" s="271">
        <f>F100</f>
        <v>0</v>
      </c>
      <c r="G99" s="271">
        <f aca="true" t="shared" si="72" ref="G99:M99">G100</f>
        <v>29371</v>
      </c>
      <c r="H99" s="271">
        <f t="shared" si="72"/>
        <v>25783</v>
      </c>
      <c r="I99" s="271">
        <f t="shared" si="72"/>
        <v>18101</v>
      </c>
      <c r="J99" s="271">
        <f t="shared" si="72"/>
        <v>10227</v>
      </c>
      <c r="K99" s="271">
        <f t="shared" si="72"/>
        <v>87909</v>
      </c>
      <c r="L99" s="271">
        <f t="shared" si="72"/>
        <v>92306</v>
      </c>
      <c r="M99" s="272">
        <f t="shared" si="72"/>
        <v>96461</v>
      </c>
    </row>
    <row r="100" spans="1:13" ht="15.75">
      <c r="A100" s="287"/>
      <c r="B100" s="280"/>
      <c r="C100" s="300" t="s">
        <v>81</v>
      </c>
      <c r="D100" s="60" t="s">
        <v>82</v>
      </c>
      <c r="E100" s="270">
        <f t="shared" si="53"/>
        <v>83482</v>
      </c>
      <c r="F100" s="271">
        <f>F257+F402</f>
        <v>0</v>
      </c>
      <c r="G100" s="271">
        <f>G257+G402</f>
        <v>29371</v>
      </c>
      <c r="H100" s="271">
        <f aca="true" t="shared" si="73" ref="H100:M100">H257+H402</f>
        <v>25783</v>
      </c>
      <c r="I100" s="271">
        <f t="shared" si="73"/>
        <v>18101</v>
      </c>
      <c r="J100" s="271">
        <f t="shared" si="73"/>
        <v>10227</v>
      </c>
      <c r="K100" s="271">
        <f t="shared" si="73"/>
        <v>87909</v>
      </c>
      <c r="L100" s="271">
        <f t="shared" si="73"/>
        <v>92306</v>
      </c>
      <c r="M100" s="271">
        <f t="shared" si="73"/>
        <v>96461</v>
      </c>
    </row>
    <row r="101" spans="1:13" ht="38.25" customHeight="1">
      <c r="A101" s="987" t="s">
        <v>351</v>
      </c>
      <c r="B101" s="988"/>
      <c r="C101" s="988"/>
      <c r="D101" s="150"/>
      <c r="E101" s="266">
        <f t="shared" si="53"/>
        <v>303787</v>
      </c>
      <c r="F101" s="291">
        <f>F102+F113</f>
        <v>0</v>
      </c>
      <c r="G101" s="291">
        <f aca="true" t="shared" si="74" ref="G101:M101">G102+G113</f>
        <v>60671</v>
      </c>
      <c r="H101" s="291">
        <f t="shared" si="74"/>
        <v>111095</v>
      </c>
      <c r="I101" s="291">
        <f t="shared" si="74"/>
        <v>65694</v>
      </c>
      <c r="J101" s="291">
        <f t="shared" si="74"/>
        <v>66327</v>
      </c>
      <c r="K101" s="291">
        <f t="shared" si="74"/>
        <v>319888</v>
      </c>
      <c r="L101" s="291">
        <f t="shared" si="74"/>
        <v>335886</v>
      </c>
      <c r="M101" s="292">
        <f t="shared" si="74"/>
        <v>351001</v>
      </c>
    </row>
    <row r="102" spans="1:13" ht="15.75">
      <c r="A102" s="987" t="s">
        <v>211</v>
      </c>
      <c r="B102" s="988"/>
      <c r="C102" s="988"/>
      <c r="D102" s="150" t="s">
        <v>105</v>
      </c>
      <c r="E102" s="270">
        <f t="shared" si="53"/>
        <v>184526</v>
      </c>
      <c r="F102" s="271">
        <f>F104+F107+F110+F111+F112</f>
        <v>0</v>
      </c>
      <c r="G102" s="271">
        <f aca="true" t="shared" si="75" ref="G102:M102">G104+G107+G110+G111+G112</f>
        <v>20411</v>
      </c>
      <c r="H102" s="271">
        <f t="shared" si="75"/>
        <v>70385</v>
      </c>
      <c r="I102" s="271">
        <f t="shared" si="75"/>
        <v>45766</v>
      </c>
      <c r="J102" s="271">
        <f t="shared" si="75"/>
        <v>47964</v>
      </c>
      <c r="K102" s="271">
        <f t="shared" si="75"/>
        <v>194306</v>
      </c>
      <c r="L102" s="271">
        <f t="shared" si="75"/>
        <v>204024</v>
      </c>
      <c r="M102" s="272">
        <f t="shared" si="75"/>
        <v>213205</v>
      </c>
    </row>
    <row r="103" spans="1:13" ht="18" customHeight="1">
      <c r="A103" s="273" t="s">
        <v>372</v>
      </c>
      <c r="B103" s="274"/>
      <c r="C103" s="275"/>
      <c r="D103" s="60"/>
      <c r="E103" s="270"/>
      <c r="F103" s="271"/>
      <c r="G103" s="276"/>
      <c r="H103" s="276"/>
      <c r="I103" s="277"/>
      <c r="J103" s="276"/>
      <c r="K103" s="53"/>
      <c r="L103" s="276"/>
      <c r="M103" s="278"/>
    </row>
    <row r="104" spans="1:13" ht="15.75">
      <c r="A104" s="301"/>
      <c r="B104" s="280" t="s">
        <v>393</v>
      </c>
      <c r="C104" s="294"/>
      <c r="D104" s="60" t="s">
        <v>107</v>
      </c>
      <c r="E104" s="270">
        <f t="shared" si="53"/>
        <v>74375</v>
      </c>
      <c r="F104" s="271">
        <f>F105+F106</f>
        <v>0</v>
      </c>
      <c r="G104" s="271">
        <f aca="true" t="shared" si="76" ref="G104:M104">G105+G106</f>
        <v>5715</v>
      </c>
      <c r="H104" s="271">
        <f t="shared" si="76"/>
        <v>26500</v>
      </c>
      <c r="I104" s="271">
        <f t="shared" si="76"/>
        <v>23160</v>
      </c>
      <c r="J104" s="271">
        <f t="shared" si="76"/>
        <v>19000</v>
      </c>
      <c r="K104" s="271">
        <f t="shared" si="76"/>
        <v>78316</v>
      </c>
      <c r="L104" s="271">
        <f t="shared" si="76"/>
        <v>82232</v>
      </c>
      <c r="M104" s="272">
        <f t="shared" si="76"/>
        <v>85933</v>
      </c>
    </row>
    <row r="105" spans="1:13" ht="15.75">
      <c r="A105" s="301"/>
      <c r="B105" s="280"/>
      <c r="C105" s="300" t="s">
        <v>121</v>
      </c>
      <c r="D105" s="60" t="s">
        <v>633</v>
      </c>
      <c r="E105" s="270">
        <f t="shared" si="53"/>
        <v>21160</v>
      </c>
      <c r="F105" s="271">
        <f>F262+F407</f>
        <v>0</v>
      </c>
      <c r="G105" s="271">
        <f aca="true" t="shared" si="77" ref="G105:M106">G262+G407</f>
        <v>4000</v>
      </c>
      <c r="H105" s="271">
        <f t="shared" si="77"/>
        <v>10000</v>
      </c>
      <c r="I105" s="271">
        <f t="shared" si="77"/>
        <v>5160</v>
      </c>
      <c r="J105" s="271">
        <f t="shared" si="77"/>
        <v>2000</v>
      </c>
      <c r="K105" s="271">
        <f t="shared" si="77"/>
        <v>22281</v>
      </c>
      <c r="L105" s="271">
        <f t="shared" si="77"/>
        <v>23395</v>
      </c>
      <c r="M105" s="272">
        <f t="shared" si="77"/>
        <v>24448</v>
      </c>
    </row>
    <row r="106" spans="1:13" ht="15.75">
      <c r="A106" s="301"/>
      <c r="B106" s="280"/>
      <c r="C106" s="91" t="s">
        <v>356</v>
      </c>
      <c r="D106" s="60" t="s">
        <v>634</v>
      </c>
      <c r="E106" s="270">
        <f t="shared" si="53"/>
        <v>53215</v>
      </c>
      <c r="F106" s="271">
        <f>F263+F408</f>
        <v>0</v>
      </c>
      <c r="G106" s="271">
        <f t="shared" si="77"/>
        <v>1715</v>
      </c>
      <c r="H106" s="271">
        <f t="shared" si="77"/>
        <v>16500</v>
      </c>
      <c r="I106" s="271">
        <f t="shared" si="77"/>
        <v>18000</v>
      </c>
      <c r="J106" s="271">
        <f t="shared" si="77"/>
        <v>17000</v>
      </c>
      <c r="K106" s="271">
        <f t="shared" si="77"/>
        <v>56035</v>
      </c>
      <c r="L106" s="271">
        <f t="shared" si="77"/>
        <v>58837</v>
      </c>
      <c r="M106" s="272">
        <f t="shared" si="77"/>
        <v>61485</v>
      </c>
    </row>
    <row r="107" spans="1:13" ht="15.75">
      <c r="A107" s="301"/>
      <c r="B107" s="979" t="s">
        <v>208</v>
      </c>
      <c r="C107" s="979"/>
      <c r="D107" s="60" t="s">
        <v>108</v>
      </c>
      <c r="E107" s="270">
        <f t="shared" si="53"/>
        <v>5630</v>
      </c>
      <c r="F107" s="271">
        <f>F108+F109</f>
        <v>0</v>
      </c>
      <c r="G107" s="271">
        <f aca="true" t="shared" si="78" ref="G107:M107">G108+G109</f>
        <v>167</v>
      </c>
      <c r="H107" s="271">
        <f t="shared" si="78"/>
        <v>2745</v>
      </c>
      <c r="I107" s="271">
        <f t="shared" si="78"/>
        <v>1830</v>
      </c>
      <c r="J107" s="271">
        <f t="shared" si="78"/>
        <v>888</v>
      </c>
      <c r="K107" s="271">
        <f t="shared" si="78"/>
        <v>5929</v>
      </c>
      <c r="L107" s="271">
        <f t="shared" si="78"/>
        <v>6226</v>
      </c>
      <c r="M107" s="272">
        <f t="shared" si="78"/>
        <v>6506</v>
      </c>
    </row>
    <row r="108" spans="1:13" ht="19.5" customHeight="1">
      <c r="A108" s="301"/>
      <c r="B108" s="286"/>
      <c r="C108" s="281" t="s">
        <v>357</v>
      </c>
      <c r="D108" s="60" t="s">
        <v>635</v>
      </c>
      <c r="E108" s="270">
        <f t="shared" si="53"/>
        <v>5630</v>
      </c>
      <c r="F108" s="271">
        <f>F265+F410</f>
        <v>0</v>
      </c>
      <c r="G108" s="271">
        <f aca="true" t="shared" si="79" ref="G108:M108">G265+G410</f>
        <v>167</v>
      </c>
      <c r="H108" s="271">
        <f t="shared" si="79"/>
        <v>2745</v>
      </c>
      <c r="I108" s="271">
        <f t="shared" si="79"/>
        <v>1830</v>
      </c>
      <c r="J108" s="271">
        <f t="shared" si="79"/>
        <v>888</v>
      </c>
      <c r="K108" s="271">
        <f t="shared" si="79"/>
        <v>5929</v>
      </c>
      <c r="L108" s="271">
        <f t="shared" si="79"/>
        <v>6226</v>
      </c>
      <c r="M108" s="272">
        <f t="shared" si="79"/>
        <v>6506</v>
      </c>
    </row>
    <row r="109" spans="1:13" ht="19.5" customHeight="1">
      <c r="A109" s="301"/>
      <c r="B109" s="286"/>
      <c r="C109" s="281" t="s">
        <v>358</v>
      </c>
      <c r="D109" s="60" t="s">
        <v>636</v>
      </c>
      <c r="E109" s="270">
        <f t="shared" si="53"/>
        <v>0</v>
      </c>
      <c r="F109" s="271">
        <f aca="true" t="shared" si="80" ref="F109:M109">F266+F411</f>
        <v>0</v>
      </c>
      <c r="G109" s="271">
        <f t="shared" si="80"/>
        <v>0</v>
      </c>
      <c r="H109" s="271">
        <f t="shared" si="80"/>
        <v>0</v>
      </c>
      <c r="I109" s="271">
        <f t="shared" si="80"/>
        <v>0</v>
      </c>
      <c r="J109" s="271">
        <f t="shared" si="80"/>
        <v>0</v>
      </c>
      <c r="K109" s="271">
        <f t="shared" si="80"/>
        <v>0</v>
      </c>
      <c r="L109" s="271">
        <f t="shared" si="80"/>
        <v>0</v>
      </c>
      <c r="M109" s="272">
        <f t="shared" si="80"/>
        <v>0</v>
      </c>
    </row>
    <row r="110" spans="1:13" ht="19.5" customHeight="1">
      <c r="A110" s="301"/>
      <c r="B110" s="280" t="s">
        <v>555</v>
      </c>
      <c r="C110" s="281"/>
      <c r="D110" s="60" t="s">
        <v>109</v>
      </c>
      <c r="E110" s="270">
        <f t="shared" si="53"/>
        <v>0</v>
      </c>
      <c r="F110" s="271">
        <f aca="true" t="shared" si="81" ref="F110:M110">F267+F412</f>
        <v>0</v>
      </c>
      <c r="G110" s="271">
        <f t="shared" si="81"/>
        <v>0</v>
      </c>
      <c r="H110" s="271">
        <f t="shared" si="81"/>
        <v>0</v>
      </c>
      <c r="I110" s="271">
        <f t="shared" si="81"/>
        <v>0</v>
      </c>
      <c r="J110" s="271">
        <f t="shared" si="81"/>
        <v>0</v>
      </c>
      <c r="K110" s="271">
        <f t="shared" si="81"/>
        <v>0</v>
      </c>
      <c r="L110" s="271">
        <f t="shared" si="81"/>
        <v>0</v>
      </c>
      <c r="M110" s="272">
        <f t="shared" si="81"/>
        <v>0</v>
      </c>
    </row>
    <row r="111" spans="1:13" ht="19.5" customHeight="1">
      <c r="A111" s="301"/>
      <c r="B111" s="280" t="s">
        <v>407</v>
      </c>
      <c r="C111" s="281"/>
      <c r="D111" s="60" t="s">
        <v>110</v>
      </c>
      <c r="E111" s="270">
        <f t="shared" si="53"/>
        <v>0</v>
      </c>
      <c r="F111" s="271">
        <f aca="true" t="shared" si="82" ref="F111:M111">F268+F413</f>
        <v>0</v>
      </c>
      <c r="G111" s="271">
        <f t="shared" si="82"/>
        <v>0</v>
      </c>
      <c r="H111" s="271">
        <f t="shared" si="82"/>
        <v>0</v>
      </c>
      <c r="I111" s="271">
        <f t="shared" si="82"/>
        <v>0</v>
      </c>
      <c r="J111" s="271">
        <f t="shared" si="82"/>
        <v>0</v>
      </c>
      <c r="K111" s="271">
        <f t="shared" si="82"/>
        <v>0</v>
      </c>
      <c r="L111" s="271">
        <f t="shared" si="82"/>
        <v>0</v>
      </c>
      <c r="M111" s="272">
        <f t="shared" si="82"/>
        <v>0</v>
      </c>
    </row>
    <row r="112" spans="1:13" ht="19.5" customHeight="1">
      <c r="A112" s="301"/>
      <c r="B112" s="280" t="s">
        <v>202</v>
      </c>
      <c r="C112" s="294"/>
      <c r="D112" s="60" t="s">
        <v>111</v>
      </c>
      <c r="E112" s="270">
        <f t="shared" si="53"/>
        <v>104521</v>
      </c>
      <c r="F112" s="271">
        <f aca="true" t="shared" si="83" ref="F112:M112">F269+F414</f>
        <v>0</v>
      </c>
      <c r="G112" s="271">
        <f t="shared" si="83"/>
        <v>14529</v>
      </c>
      <c r="H112" s="271">
        <f t="shared" si="83"/>
        <v>41140</v>
      </c>
      <c r="I112" s="271">
        <f t="shared" si="83"/>
        <v>20776</v>
      </c>
      <c r="J112" s="271">
        <f t="shared" si="83"/>
        <v>28076</v>
      </c>
      <c r="K112" s="271">
        <f t="shared" si="83"/>
        <v>110061</v>
      </c>
      <c r="L112" s="271">
        <f t="shared" si="83"/>
        <v>115566</v>
      </c>
      <c r="M112" s="272">
        <f t="shared" si="83"/>
        <v>120766</v>
      </c>
    </row>
    <row r="113" spans="1:13" ht="19.5" customHeight="1">
      <c r="A113" s="285" t="s">
        <v>349</v>
      </c>
      <c r="B113" s="286"/>
      <c r="C113" s="294"/>
      <c r="D113" s="150" t="s">
        <v>106</v>
      </c>
      <c r="E113" s="270">
        <f t="shared" si="53"/>
        <v>119261</v>
      </c>
      <c r="F113" s="271">
        <f>F115+F116+F119+F120</f>
        <v>0</v>
      </c>
      <c r="G113" s="271">
        <f aca="true" t="shared" si="84" ref="G113:M113">G115+G116+G119+G120</f>
        <v>40260</v>
      </c>
      <c r="H113" s="271">
        <f t="shared" si="84"/>
        <v>40710</v>
      </c>
      <c r="I113" s="271">
        <f t="shared" si="84"/>
        <v>19928</v>
      </c>
      <c r="J113" s="271">
        <f t="shared" si="84"/>
        <v>18363</v>
      </c>
      <c r="K113" s="271">
        <f t="shared" si="84"/>
        <v>125582</v>
      </c>
      <c r="L113" s="271">
        <f t="shared" si="84"/>
        <v>131862</v>
      </c>
      <c r="M113" s="272">
        <f t="shared" si="84"/>
        <v>137796</v>
      </c>
    </row>
    <row r="114" spans="1:13" ht="15.75">
      <c r="A114" s="273" t="s">
        <v>372</v>
      </c>
      <c r="B114" s="274"/>
      <c r="C114" s="275"/>
      <c r="D114" s="60"/>
      <c r="E114" s="270"/>
      <c r="F114" s="271"/>
      <c r="G114" s="276"/>
      <c r="H114" s="276"/>
      <c r="I114" s="277"/>
      <c r="J114" s="276"/>
      <c r="K114" s="53"/>
      <c r="L114" s="276"/>
      <c r="M114" s="278"/>
    </row>
    <row r="115" spans="1:13" ht="15.75">
      <c r="A115" s="273"/>
      <c r="B115" s="302" t="s">
        <v>182</v>
      </c>
      <c r="C115" s="275"/>
      <c r="D115" s="60" t="s">
        <v>183</v>
      </c>
      <c r="E115" s="270">
        <f t="shared" si="53"/>
        <v>0</v>
      </c>
      <c r="F115" s="271">
        <f>F272+F417</f>
        <v>0</v>
      </c>
      <c r="G115" s="271">
        <f aca="true" t="shared" si="85" ref="G115:M115">G272+G417</f>
        <v>0</v>
      </c>
      <c r="H115" s="271">
        <f t="shared" si="85"/>
        <v>0</v>
      </c>
      <c r="I115" s="271">
        <f t="shared" si="85"/>
        <v>0</v>
      </c>
      <c r="J115" s="271">
        <f t="shared" si="85"/>
        <v>0</v>
      </c>
      <c r="K115" s="271">
        <f t="shared" si="85"/>
        <v>0</v>
      </c>
      <c r="L115" s="271">
        <f t="shared" si="85"/>
        <v>0</v>
      </c>
      <c r="M115" s="272">
        <f t="shared" si="85"/>
        <v>0</v>
      </c>
    </row>
    <row r="116" spans="1:13" ht="15.75">
      <c r="A116" s="301"/>
      <c r="B116" s="280" t="s">
        <v>261</v>
      </c>
      <c r="C116" s="281"/>
      <c r="D116" s="60" t="s">
        <v>112</v>
      </c>
      <c r="E116" s="284">
        <f t="shared" si="53"/>
        <v>107210</v>
      </c>
      <c r="F116" s="296">
        <f>F117+F118</f>
        <v>0</v>
      </c>
      <c r="G116" s="296">
        <f aca="true" t="shared" si="86" ref="G116:M116">G117+G118</f>
        <v>40000</v>
      </c>
      <c r="H116" s="296">
        <f t="shared" si="86"/>
        <v>40610</v>
      </c>
      <c r="I116" s="296">
        <f t="shared" si="86"/>
        <v>14600</v>
      </c>
      <c r="J116" s="271">
        <f t="shared" si="86"/>
        <v>12000</v>
      </c>
      <c r="K116" s="271">
        <f t="shared" si="86"/>
        <v>112892</v>
      </c>
      <c r="L116" s="271">
        <f t="shared" si="86"/>
        <v>118537</v>
      </c>
      <c r="M116" s="272">
        <f t="shared" si="86"/>
        <v>123871</v>
      </c>
    </row>
    <row r="117" spans="1:13" ht="15.75">
      <c r="A117" s="301"/>
      <c r="B117" s="280"/>
      <c r="C117" s="281" t="s">
        <v>359</v>
      </c>
      <c r="D117" s="60" t="s">
        <v>637</v>
      </c>
      <c r="E117" s="284">
        <f t="shared" si="53"/>
        <v>103000</v>
      </c>
      <c r="F117" s="296">
        <f>F274+F419</f>
        <v>0</v>
      </c>
      <c r="G117" s="296">
        <f>G274+G419</f>
        <v>40000</v>
      </c>
      <c r="H117" s="296">
        <f aca="true" t="shared" si="87" ref="H117:M117">H274+H419</f>
        <v>40000</v>
      </c>
      <c r="I117" s="296">
        <f t="shared" si="87"/>
        <v>13000</v>
      </c>
      <c r="J117" s="271">
        <f t="shared" si="87"/>
        <v>10000</v>
      </c>
      <c r="K117" s="271">
        <f t="shared" si="87"/>
        <v>108459</v>
      </c>
      <c r="L117" s="271">
        <f t="shared" si="87"/>
        <v>113882</v>
      </c>
      <c r="M117" s="272">
        <f t="shared" si="87"/>
        <v>119007</v>
      </c>
    </row>
    <row r="118" spans="1:13" ht="15.75">
      <c r="A118" s="301"/>
      <c r="B118" s="280"/>
      <c r="C118" s="281" t="s">
        <v>632</v>
      </c>
      <c r="D118" s="60" t="s">
        <v>503</v>
      </c>
      <c r="E118" s="284">
        <f t="shared" si="53"/>
        <v>4210</v>
      </c>
      <c r="F118" s="296">
        <f aca="true" t="shared" si="88" ref="F118:M118">F275+F420</f>
        <v>0</v>
      </c>
      <c r="G118" s="296">
        <f t="shared" si="88"/>
        <v>0</v>
      </c>
      <c r="H118" s="296">
        <f t="shared" si="88"/>
        <v>610</v>
      </c>
      <c r="I118" s="296">
        <f t="shared" si="88"/>
        <v>1600</v>
      </c>
      <c r="J118" s="271">
        <f t="shared" si="88"/>
        <v>2000</v>
      </c>
      <c r="K118" s="271">
        <f t="shared" si="88"/>
        <v>4433</v>
      </c>
      <c r="L118" s="271">
        <f t="shared" si="88"/>
        <v>4655</v>
      </c>
      <c r="M118" s="272">
        <f t="shared" si="88"/>
        <v>4864</v>
      </c>
    </row>
    <row r="119" spans="1:13" ht="15.75">
      <c r="A119" s="301"/>
      <c r="B119" s="280" t="s">
        <v>113</v>
      </c>
      <c r="C119" s="281"/>
      <c r="D119" s="60" t="s">
        <v>114</v>
      </c>
      <c r="E119" s="284">
        <f t="shared" si="53"/>
        <v>12051</v>
      </c>
      <c r="F119" s="296">
        <f aca="true" t="shared" si="89" ref="F119:M119">F276+F421</f>
        <v>0</v>
      </c>
      <c r="G119" s="296">
        <f t="shared" si="89"/>
        <v>260</v>
      </c>
      <c r="H119" s="296">
        <f t="shared" si="89"/>
        <v>100</v>
      </c>
      <c r="I119" s="296">
        <f t="shared" si="89"/>
        <v>5328</v>
      </c>
      <c r="J119" s="271">
        <f t="shared" si="89"/>
        <v>6363</v>
      </c>
      <c r="K119" s="271">
        <f t="shared" si="89"/>
        <v>12690</v>
      </c>
      <c r="L119" s="271">
        <f t="shared" si="89"/>
        <v>13325</v>
      </c>
      <c r="M119" s="272">
        <f t="shared" si="89"/>
        <v>13925</v>
      </c>
    </row>
    <row r="120" spans="1:13" ht="15.75">
      <c r="A120" s="301"/>
      <c r="B120" s="280" t="s">
        <v>347</v>
      </c>
      <c r="C120" s="281"/>
      <c r="D120" s="60" t="s">
        <v>348</v>
      </c>
      <c r="E120" s="284">
        <f t="shared" si="53"/>
        <v>0</v>
      </c>
      <c r="F120" s="296">
        <f aca="true" t="shared" si="90" ref="F120:M120">F277+F422</f>
        <v>0</v>
      </c>
      <c r="G120" s="296">
        <f t="shared" si="90"/>
        <v>0</v>
      </c>
      <c r="H120" s="296">
        <f t="shared" si="90"/>
        <v>0</v>
      </c>
      <c r="I120" s="296">
        <f t="shared" si="90"/>
        <v>0</v>
      </c>
      <c r="J120" s="271">
        <f t="shared" si="90"/>
        <v>0</v>
      </c>
      <c r="K120" s="271">
        <f t="shared" si="90"/>
        <v>0</v>
      </c>
      <c r="L120" s="271">
        <f t="shared" si="90"/>
        <v>0</v>
      </c>
      <c r="M120" s="272">
        <f t="shared" si="90"/>
        <v>0</v>
      </c>
    </row>
    <row r="121" spans="1:13" ht="36.75" customHeight="1">
      <c r="A121" s="987" t="s">
        <v>1718</v>
      </c>
      <c r="B121" s="988"/>
      <c r="C121" s="988"/>
      <c r="D121" s="150" t="s">
        <v>115</v>
      </c>
      <c r="E121" s="290">
        <f t="shared" si="53"/>
        <v>146163</v>
      </c>
      <c r="F121" s="297">
        <f>F122+F131+F136+F143</f>
        <v>0</v>
      </c>
      <c r="G121" s="297">
        <f aca="true" t="shared" si="91" ref="G121:M121">G122+G131+G136+G143</f>
        <v>22655</v>
      </c>
      <c r="H121" s="297">
        <f t="shared" si="91"/>
        <v>49205</v>
      </c>
      <c r="I121" s="297">
        <f t="shared" si="91"/>
        <v>51018</v>
      </c>
      <c r="J121" s="291">
        <f t="shared" si="91"/>
        <v>23285</v>
      </c>
      <c r="K121" s="291">
        <f t="shared" si="91"/>
        <v>153910</v>
      </c>
      <c r="L121" s="291">
        <f t="shared" si="91"/>
        <v>161607</v>
      </c>
      <c r="M121" s="292">
        <f t="shared" si="91"/>
        <v>168880</v>
      </c>
    </row>
    <row r="122" spans="1:13" ht="15.75">
      <c r="A122" s="987" t="s">
        <v>425</v>
      </c>
      <c r="B122" s="988"/>
      <c r="C122" s="988"/>
      <c r="D122" s="150" t="s">
        <v>401</v>
      </c>
      <c r="E122" s="284">
        <f t="shared" si="53"/>
        <v>0</v>
      </c>
      <c r="F122" s="296">
        <f>F124+F129</f>
        <v>0</v>
      </c>
      <c r="G122" s="296">
        <f aca="true" t="shared" si="92" ref="G122:M122">G124+G129</f>
        <v>0</v>
      </c>
      <c r="H122" s="296">
        <f t="shared" si="92"/>
        <v>0</v>
      </c>
      <c r="I122" s="296">
        <f t="shared" si="92"/>
        <v>0</v>
      </c>
      <c r="J122" s="271">
        <f t="shared" si="92"/>
        <v>0</v>
      </c>
      <c r="K122" s="271">
        <f t="shared" si="92"/>
        <v>0</v>
      </c>
      <c r="L122" s="271">
        <f t="shared" si="92"/>
        <v>0</v>
      </c>
      <c r="M122" s="272">
        <f t="shared" si="92"/>
        <v>0</v>
      </c>
    </row>
    <row r="123" spans="1:13" ht="25.5" customHeight="1">
      <c r="A123" s="273" t="s">
        <v>372</v>
      </c>
      <c r="B123" s="274"/>
      <c r="C123" s="275"/>
      <c r="D123" s="60"/>
      <c r="E123" s="284"/>
      <c r="F123" s="296"/>
      <c r="G123" s="298"/>
      <c r="H123" s="298"/>
      <c r="I123" s="299"/>
      <c r="J123" s="276"/>
      <c r="K123" s="53"/>
      <c r="L123" s="276"/>
      <c r="M123" s="278"/>
    </row>
    <row r="124" spans="1:13" ht="37.5" customHeight="1">
      <c r="A124" s="301"/>
      <c r="B124" s="1052" t="s">
        <v>543</v>
      </c>
      <c r="C124" s="1052"/>
      <c r="D124" s="60" t="s">
        <v>541</v>
      </c>
      <c r="E124" s="284">
        <f t="shared" si="53"/>
        <v>0</v>
      </c>
      <c r="F124" s="296">
        <f>SUM(F125:F128)</f>
        <v>0</v>
      </c>
      <c r="G124" s="296">
        <f aca="true" t="shared" si="93" ref="G124:M124">SUM(G125:G128)</f>
        <v>0</v>
      </c>
      <c r="H124" s="296">
        <f t="shared" si="93"/>
        <v>0</v>
      </c>
      <c r="I124" s="296">
        <f t="shared" si="93"/>
        <v>0</v>
      </c>
      <c r="J124" s="271">
        <f t="shared" si="93"/>
        <v>0</v>
      </c>
      <c r="K124" s="271">
        <f t="shared" si="93"/>
        <v>0</v>
      </c>
      <c r="L124" s="271">
        <f t="shared" si="93"/>
        <v>0</v>
      </c>
      <c r="M124" s="272">
        <f t="shared" si="93"/>
        <v>0</v>
      </c>
    </row>
    <row r="125" spans="1:13" ht="18" customHeight="1">
      <c r="A125" s="301"/>
      <c r="B125" s="280"/>
      <c r="C125" s="281" t="s">
        <v>292</v>
      </c>
      <c r="D125" s="60" t="s">
        <v>532</v>
      </c>
      <c r="E125" s="284">
        <f t="shared" si="53"/>
        <v>0</v>
      </c>
      <c r="F125" s="296">
        <f>F282+F427</f>
        <v>0</v>
      </c>
      <c r="G125" s="296">
        <f aca="true" t="shared" si="94" ref="G125:M125">G282+G427</f>
        <v>0</v>
      </c>
      <c r="H125" s="296">
        <f t="shared" si="94"/>
        <v>0</v>
      </c>
      <c r="I125" s="296">
        <f t="shared" si="94"/>
        <v>0</v>
      </c>
      <c r="J125" s="271">
        <f t="shared" si="94"/>
        <v>0</v>
      </c>
      <c r="K125" s="271">
        <f t="shared" si="94"/>
        <v>0</v>
      </c>
      <c r="L125" s="271">
        <f t="shared" si="94"/>
        <v>0</v>
      </c>
      <c r="M125" s="272">
        <f t="shared" si="94"/>
        <v>0</v>
      </c>
    </row>
    <row r="126" spans="1:13" ht="18" customHeight="1">
      <c r="A126" s="301"/>
      <c r="B126" s="280"/>
      <c r="C126" s="281" t="s">
        <v>681</v>
      </c>
      <c r="D126" s="60" t="s">
        <v>215</v>
      </c>
      <c r="E126" s="284">
        <f t="shared" si="53"/>
        <v>0</v>
      </c>
      <c r="F126" s="296">
        <f aca="true" t="shared" si="95" ref="F126:M126">F283+F428</f>
        <v>0</v>
      </c>
      <c r="G126" s="296">
        <f t="shared" si="95"/>
        <v>0</v>
      </c>
      <c r="H126" s="296">
        <f t="shared" si="95"/>
        <v>0</v>
      </c>
      <c r="I126" s="296">
        <f t="shared" si="95"/>
        <v>0</v>
      </c>
      <c r="J126" s="271">
        <f t="shared" si="95"/>
        <v>0</v>
      </c>
      <c r="K126" s="271">
        <f t="shared" si="95"/>
        <v>0</v>
      </c>
      <c r="L126" s="271">
        <f t="shared" si="95"/>
        <v>0</v>
      </c>
      <c r="M126" s="272">
        <f t="shared" si="95"/>
        <v>0</v>
      </c>
    </row>
    <row r="127" spans="1:13" ht="18" customHeight="1">
      <c r="A127" s="301"/>
      <c r="B127" s="280"/>
      <c r="C127" s="281" t="s">
        <v>530</v>
      </c>
      <c r="D127" s="60" t="s">
        <v>533</v>
      </c>
      <c r="E127" s="284">
        <f t="shared" si="53"/>
        <v>0</v>
      </c>
      <c r="F127" s="296">
        <f aca="true" t="shared" si="96" ref="F127:M127">F284+F429</f>
        <v>0</v>
      </c>
      <c r="G127" s="296">
        <f t="shared" si="96"/>
        <v>0</v>
      </c>
      <c r="H127" s="296">
        <f t="shared" si="96"/>
        <v>0</v>
      </c>
      <c r="I127" s="296">
        <f t="shared" si="96"/>
        <v>0</v>
      </c>
      <c r="J127" s="271">
        <f t="shared" si="96"/>
        <v>0</v>
      </c>
      <c r="K127" s="271">
        <f t="shared" si="96"/>
        <v>0</v>
      </c>
      <c r="L127" s="271">
        <f t="shared" si="96"/>
        <v>0</v>
      </c>
      <c r="M127" s="272">
        <f t="shared" si="96"/>
        <v>0</v>
      </c>
    </row>
    <row r="128" spans="1:13" ht="18" customHeight="1">
      <c r="A128" s="301"/>
      <c r="B128" s="280"/>
      <c r="C128" s="300" t="s">
        <v>531</v>
      </c>
      <c r="D128" s="60" t="s">
        <v>534</v>
      </c>
      <c r="E128" s="284">
        <f t="shared" si="53"/>
        <v>0</v>
      </c>
      <c r="F128" s="296">
        <f aca="true" t="shared" si="97" ref="F128:M128">F285+F430</f>
        <v>0</v>
      </c>
      <c r="G128" s="296">
        <f t="shared" si="97"/>
        <v>0</v>
      </c>
      <c r="H128" s="296">
        <f t="shared" si="97"/>
        <v>0</v>
      </c>
      <c r="I128" s="296">
        <f t="shared" si="97"/>
        <v>0</v>
      </c>
      <c r="J128" s="271">
        <f t="shared" si="97"/>
        <v>0</v>
      </c>
      <c r="K128" s="271">
        <f t="shared" si="97"/>
        <v>0</v>
      </c>
      <c r="L128" s="271">
        <f t="shared" si="97"/>
        <v>0</v>
      </c>
      <c r="M128" s="272">
        <f t="shared" si="97"/>
        <v>0</v>
      </c>
    </row>
    <row r="129" spans="1:13" ht="15.75">
      <c r="A129" s="301"/>
      <c r="B129" s="280" t="s">
        <v>426</v>
      </c>
      <c r="C129" s="300"/>
      <c r="D129" s="60" t="s">
        <v>422</v>
      </c>
      <c r="E129" s="284">
        <f t="shared" si="53"/>
        <v>0</v>
      </c>
      <c r="F129" s="296">
        <f>F130</f>
        <v>0</v>
      </c>
      <c r="G129" s="296">
        <f aca="true" t="shared" si="98" ref="G129:M129">G130</f>
        <v>0</v>
      </c>
      <c r="H129" s="296">
        <f t="shared" si="98"/>
        <v>0</v>
      </c>
      <c r="I129" s="296">
        <f t="shared" si="98"/>
        <v>0</v>
      </c>
      <c r="J129" s="271">
        <f t="shared" si="98"/>
        <v>0</v>
      </c>
      <c r="K129" s="271">
        <f t="shared" si="98"/>
        <v>0</v>
      </c>
      <c r="L129" s="271">
        <f t="shared" si="98"/>
        <v>0</v>
      </c>
      <c r="M129" s="272">
        <f t="shared" si="98"/>
        <v>0</v>
      </c>
    </row>
    <row r="130" spans="1:13" ht="15.75">
      <c r="A130" s="301"/>
      <c r="B130" s="280"/>
      <c r="C130" s="300" t="s">
        <v>423</v>
      </c>
      <c r="D130" s="60" t="s">
        <v>424</v>
      </c>
      <c r="E130" s="284">
        <f t="shared" si="53"/>
        <v>0</v>
      </c>
      <c r="F130" s="296">
        <f>F432</f>
        <v>0</v>
      </c>
      <c r="G130" s="296">
        <f aca="true" t="shared" si="99" ref="G130:M130">G432</f>
        <v>0</v>
      </c>
      <c r="H130" s="296">
        <f t="shared" si="99"/>
        <v>0</v>
      </c>
      <c r="I130" s="296">
        <f t="shared" si="99"/>
        <v>0</v>
      </c>
      <c r="J130" s="271">
        <f t="shared" si="99"/>
        <v>0</v>
      </c>
      <c r="K130" s="271">
        <f t="shared" si="99"/>
        <v>0</v>
      </c>
      <c r="L130" s="271">
        <f t="shared" si="99"/>
        <v>0</v>
      </c>
      <c r="M130" s="272">
        <f t="shared" si="99"/>
        <v>0</v>
      </c>
    </row>
    <row r="131" spans="1:13" ht="15.75">
      <c r="A131" s="285" t="s">
        <v>442</v>
      </c>
      <c r="B131" s="280"/>
      <c r="C131" s="294"/>
      <c r="D131" s="150" t="s">
        <v>323</v>
      </c>
      <c r="E131" s="284">
        <f t="shared" si="53"/>
        <v>0</v>
      </c>
      <c r="F131" s="296">
        <f>F133+F134+F135</f>
        <v>0</v>
      </c>
      <c r="G131" s="296">
        <f aca="true" t="shared" si="100" ref="G131:M131">G133+G134+G135</f>
        <v>0</v>
      </c>
      <c r="H131" s="296">
        <f t="shared" si="100"/>
        <v>0</v>
      </c>
      <c r="I131" s="296">
        <f t="shared" si="100"/>
        <v>0</v>
      </c>
      <c r="J131" s="271">
        <f t="shared" si="100"/>
        <v>0</v>
      </c>
      <c r="K131" s="271">
        <f t="shared" si="100"/>
        <v>0</v>
      </c>
      <c r="L131" s="271">
        <f t="shared" si="100"/>
        <v>0</v>
      </c>
      <c r="M131" s="272">
        <f t="shared" si="100"/>
        <v>0</v>
      </c>
    </row>
    <row r="132" spans="1:13" ht="15.75">
      <c r="A132" s="273" t="s">
        <v>372</v>
      </c>
      <c r="B132" s="274"/>
      <c r="C132" s="275"/>
      <c r="D132" s="60"/>
      <c r="E132" s="284"/>
      <c r="F132" s="296"/>
      <c r="G132" s="298"/>
      <c r="H132" s="298"/>
      <c r="I132" s="299"/>
      <c r="J132" s="276"/>
      <c r="K132" s="53"/>
      <c r="L132" s="276"/>
      <c r="M132" s="278"/>
    </row>
    <row r="133" spans="1:13" ht="15.75">
      <c r="A133" s="285"/>
      <c r="B133" s="280" t="s">
        <v>427</v>
      </c>
      <c r="C133" s="300"/>
      <c r="D133" s="60" t="s">
        <v>581</v>
      </c>
      <c r="E133" s="284">
        <f t="shared" si="53"/>
        <v>0</v>
      </c>
      <c r="F133" s="296">
        <f>F288+F435</f>
        <v>0</v>
      </c>
      <c r="G133" s="296">
        <f aca="true" t="shared" si="101" ref="G133:M133">G288+G435</f>
        <v>0</v>
      </c>
      <c r="H133" s="296">
        <f t="shared" si="101"/>
        <v>0</v>
      </c>
      <c r="I133" s="296">
        <f t="shared" si="101"/>
        <v>0</v>
      </c>
      <c r="J133" s="271">
        <f t="shared" si="101"/>
        <v>0</v>
      </c>
      <c r="K133" s="271">
        <f t="shared" si="101"/>
        <v>0</v>
      </c>
      <c r="L133" s="271">
        <f t="shared" si="101"/>
        <v>0</v>
      </c>
      <c r="M133" s="272">
        <f t="shared" si="101"/>
        <v>0</v>
      </c>
    </row>
    <row r="134" spans="1:13" ht="15.75">
      <c r="A134" s="285"/>
      <c r="B134" s="280" t="s">
        <v>428</v>
      </c>
      <c r="C134" s="300"/>
      <c r="D134" s="60" t="s">
        <v>216</v>
      </c>
      <c r="E134" s="284">
        <f t="shared" si="53"/>
        <v>0</v>
      </c>
      <c r="F134" s="296">
        <f aca="true" t="shared" si="102" ref="F134:M134">F289+F436</f>
        <v>0</v>
      </c>
      <c r="G134" s="296">
        <f t="shared" si="102"/>
        <v>0</v>
      </c>
      <c r="H134" s="296">
        <f t="shared" si="102"/>
        <v>0</v>
      </c>
      <c r="I134" s="296">
        <f t="shared" si="102"/>
        <v>0</v>
      </c>
      <c r="J134" s="271">
        <f t="shared" si="102"/>
        <v>0</v>
      </c>
      <c r="K134" s="271">
        <f t="shared" si="102"/>
        <v>0</v>
      </c>
      <c r="L134" s="271">
        <f t="shared" si="102"/>
        <v>0</v>
      </c>
      <c r="M134" s="272">
        <f t="shared" si="102"/>
        <v>0</v>
      </c>
    </row>
    <row r="135" spans="1:13" ht="15.75">
      <c r="A135" s="285"/>
      <c r="B135" s="286" t="s">
        <v>257</v>
      </c>
      <c r="C135" s="300"/>
      <c r="D135" s="60" t="s">
        <v>217</v>
      </c>
      <c r="E135" s="284">
        <f t="shared" si="53"/>
        <v>0</v>
      </c>
      <c r="F135" s="296">
        <f aca="true" t="shared" si="103" ref="F135:M135">F290+F437</f>
        <v>0</v>
      </c>
      <c r="G135" s="296">
        <f t="shared" si="103"/>
        <v>0</v>
      </c>
      <c r="H135" s="296">
        <f t="shared" si="103"/>
        <v>0</v>
      </c>
      <c r="I135" s="296">
        <f t="shared" si="103"/>
        <v>0</v>
      </c>
      <c r="J135" s="271">
        <f t="shared" si="103"/>
        <v>0</v>
      </c>
      <c r="K135" s="271">
        <f t="shared" si="103"/>
        <v>0</v>
      </c>
      <c r="L135" s="271">
        <f t="shared" si="103"/>
        <v>0</v>
      </c>
      <c r="M135" s="272">
        <f t="shared" si="103"/>
        <v>0</v>
      </c>
    </row>
    <row r="136" spans="1:13" ht="26.25" customHeight="1">
      <c r="A136" s="982" t="s">
        <v>187</v>
      </c>
      <c r="B136" s="983"/>
      <c r="C136" s="983"/>
      <c r="D136" s="150" t="s">
        <v>326</v>
      </c>
      <c r="E136" s="290">
        <f t="shared" si="53"/>
        <v>0</v>
      </c>
      <c r="F136" s="297">
        <f>F138+F142</f>
        <v>0</v>
      </c>
      <c r="G136" s="297">
        <f aca="true" t="shared" si="104" ref="G136:M136">G138+G142</f>
        <v>0</v>
      </c>
      <c r="H136" s="297">
        <f t="shared" si="104"/>
        <v>0</v>
      </c>
      <c r="I136" s="297">
        <f t="shared" si="104"/>
        <v>0</v>
      </c>
      <c r="J136" s="291">
        <f t="shared" si="104"/>
        <v>0</v>
      </c>
      <c r="K136" s="291">
        <f t="shared" si="104"/>
        <v>0</v>
      </c>
      <c r="L136" s="291">
        <f t="shared" si="104"/>
        <v>0</v>
      </c>
      <c r="M136" s="292">
        <f t="shared" si="104"/>
        <v>0</v>
      </c>
    </row>
    <row r="137" spans="1:13" ht="18" customHeight="1">
      <c r="A137" s="273" t="s">
        <v>372</v>
      </c>
      <c r="B137" s="274"/>
      <c r="C137" s="275"/>
      <c r="D137" s="60"/>
      <c r="E137" s="284"/>
      <c r="F137" s="296"/>
      <c r="G137" s="298"/>
      <c r="H137" s="298"/>
      <c r="I137" s="299"/>
      <c r="J137" s="276"/>
      <c r="K137" s="53"/>
      <c r="L137" s="276"/>
      <c r="M137" s="278"/>
    </row>
    <row r="138" spans="1:13" ht="15.75">
      <c r="A138" s="301"/>
      <c r="B138" s="286" t="s">
        <v>7</v>
      </c>
      <c r="C138" s="294"/>
      <c r="D138" s="60" t="s">
        <v>327</v>
      </c>
      <c r="E138" s="284">
        <f t="shared" si="53"/>
        <v>0</v>
      </c>
      <c r="F138" s="296">
        <f>F139+F140+F141</f>
        <v>0</v>
      </c>
      <c r="G138" s="296">
        <f aca="true" t="shared" si="105" ref="G138:M138">G139+G140+G141</f>
        <v>0</v>
      </c>
      <c r="H138" s="296">
        <f t="shared" si="105"/>
        <v>0</v>
      </c>
      <c r="I138" s="296">
        <f t="shared" si="105"/>
        <v>0</v>
      </c>
      <c r="J138" s="271">
        <f t="shared" si="105"/>
        <v>0</v>
      </c>
      <c r="K138" s="271">
        <f t="shared" si="105"/>
        <v>0</v>
      </c>
      <c r="L138" s="271">
        <f t="shared" si="105"/>
        <v>0</v>
      </c>
      <c r="M138" s="272">
        <f t="shared" si="105"/>
        <v>0</v>
      </c>
    </row>
    <row r="139" spans="1:13" ht="15.75">
      <c r="A139" s="301"/>
      <c r="B139" s="286"/>
      <c r="C139" s="281" t="s">
        <v>156</v>
      </c>
      <c r="D139" s="60" t="s">
        <v>157</v>
      </c>
      <c r="E139" s="284">
        <f t="shared" si="53"/>
        <v>0</v>
      </c>
      <c r="F139" s="296">
        <f>F294+F441</f>
        <v>0</v>
      </c>
      <c r="G139" s="296">
        <f aca="true" t="shared" si="106" ref="G139:M139">G294+G441</f>
        <v>0</v>
      </c>
      <c r="H139" s="296">
        <f t="shared" si="106"/>
        <v>0</v>
      </c>
      <c r="I139" s="296">
        <f t="shared" si="106"/>
        <v>0</v>
      </c>
      <c r="J139" s="271">
        <f t="shared" si="106"/>
        <v>0</v>
      </c>
      <c r="K139" s="271">
        <f t="shared" si="106"/>
        <v>0</v>
      </c>
      <c r="L139" s="271">
        <f t="shared" si="106"/>
        <v>0</v>
      </c>
      <c r="M139" s="272">
        <f t="shared" si="106"/>
        <v>0</v>
      </c>
    </row>
    <row r="140" spans="1:13" ht="15.75">
      <c r="A140" s="301"/>
      <c r="B140" s="286"/>
      <c r="C140" s="281" t="s">
        <v>8</v>
      </c>
      <c r="D140" s="60" t="s">
        <v>9</v>
      </c>
      <c r="E140" s="284">
        <f t="shared" si="53"/>
        <v>0</v>
      </c>
      <c r="F140" s="296">
        <f aca="true" t="shared" si="107" ref="F140:M140">F295+F442</f>
        <v>0</v>
      </c>
      <c r="G140" s="296">
        <f t="shared" si="107"/>
        <v>0</v>
      </c>
      <c r="H140" s="296">
        <f t="shared" si="107"/>
        <v>0</v>
      </c>
      <c r="I140" s="296">
        <f t="shared" si="107"/>
        <v>0</v>
      </c>
      <c r="J140" s="271">
        <f t="shared" si="107"/>
        <v>0</v>
      </c>
      <c r="K140" s="271">
        <f t="shared" si="107"/>
        <v>0</v>
      </c>
      <c r="L140" s="271">
        <f t="shared" si="107"/>
        <v>0</v>
      </c>
      <c r="M140" s="272">
        <f t="shared" si="107"/>
        <v>0</v>
      </c>
    </row>
    <row r="141" spans="1:13" ht="15.75">
      <c r="A141" s="301"/>
      <c r="B141" s="286"/>
      <c r="C141" s="300" t="s">
        <v>514</v>
      </c>
      <c r="D141" s="303" t="s">
        <v>431</v>
      </c>
      <c r="E141" s="284">
        <f t="shared" si="53"/>
        <v>0</v>
      </c>
      <c r="F141" s="296">
        <f aca="true" t="shared" si="108" ref="F141:M141">F296+F443</f>
        <v>0</v>
      </c>
      <c r="G141" s="296">
        <f t="shared" si="108"/>
        <v>0</v>
      </c>
      <c r="H141" s="296">
        <f t="shared" si="108"/>
        <v>0</v>
      </c>
      <c r="I141" s="296">
        <f t="shared" si="108"/>
        <v>0</v>
      </c>
      <c r="J141" s="271">
        <f t="shared" si="108"/>
        <v>0</v>
      </c>
      <c r="K141" s="271">
        <f t="shared" si="108"/>
        <v>0</v>
      </c>
      <c r="L141" s="271">
        <f t="shared" si="108"/>
        <v>0</v>
      </c>
      <c r="M141" s="272">
        <f t="shared" si="108"/>
        <v>0</v>
      </c>
    </row>
    <row r="142" spans="1:13" ht="15.75">
      <c r="A142" s="301"/>
      <c r="B142" s="978" t="s">
        <v>185</v>
      </c>
      <c r="C142" s="965"/>
      <c r="D142" s="303" t="s">
        <v>186</v>
      </c>
      <c r="E142" s="284">
        <f t="shared" si="53"/>
        <v>0</v>
      </c>
      <c r="F142" s="296">
        <f>F297+F444</f>
        <v>0</v>
      </c>
      <c r="G142" s="296">
        <f aca="true" t="shared" si="109" ref="G142:M142">G297+G444</f>
        <v>0</v>
      </c>
      <c r="H142" s="296">
        <f t="shared" si="109"/>
        <v>0</v>
      </c>
      <c r="I142" s="296">
        <f t="shared" si="109"/>
        <v>0</v>
      </c>
      <c r="J142" s="271">
        <f t="shared" si="109"/>
        <v>0</v>
      </c>
      <c r="K142" s="271">
        <f t="shared" si="109"/>
        <v>0</v>
      </c>
      <c r="L142" s="271">
        <f t="shared" si="109"/>
        <v>0</v>
      </c>
      <c r="M142" s="272">
        <f t="shared" si="109"/>
        <v>0</v>
      </c>
    </row>
    <row r="143" spans="1:13" ht="15.75">
      <c r="A143" s="285" t="s">
        <v>100</v>
      </c>
      <c r="B143" s="286"/>
      <c r="C143" s="294"/>
      <c r="D143" s="150" t="s">
        <v>387</v>
      </c>
      <c r="E143" s="284">
        <f aca="true" t="shared" si="110" ref="E143:E169">G143+H143+I143+J143</f>
        <v>146163</v>
      </c>
      <c r="F143" s="296">
        <f>F145+F149+F151+F154</f>
        <v>0</v>
      </c>
      <c r="G143" s="296">
        <f aca="true" t="shared" si="111" ref="G143:M143">G145+G149+G151+G154</f>
        <v>22655</v>
      </c>
      <c r="H143" s="296">
        <f t="shared" si="111"/>
        <v>49205</v>
      </c>
      <c r="I143" s="296">
        <f t="shared" si="111"/>
        <v>51018</v>
      </c>
      <c r="J143" s="271">
        <f t="shared" si="111"/>
        <v>23285</v>
      </c>
      <c r="K143" s="271">
        <f t="shared" si="111"/>
        <v>153910</v>
      </c>
      <c r="L143" s="271">
        <f t="shared" si="111"/>
        <v>161607</v>
      </c>
      <c r="M143" s="272">
        <f t="shared" si="111"/>
        <v>168880</v>
      </c>
    </row>
    <row r="144" spans="1:13" ht="15.75">
      <c r="A144" s="273" t="s">
        <v>372</v>
      </c>
      <c r="B144" s="274"/>
      <c r="C144" s="275"/>
      <c r="D144" s="60"/>
      <c r="E144" s="270"/>
      <c r="F144" s="271"/>
      <c r="G144" s="276"/>
      <c r="H144" s="276"/>
      <c r="I144" s="277"/>
      <c r="J144" s="276"/>
      <c r="K144" s="53"/>
      <c r="L144" s="276"/>
      <c r="M144" s="278"/>
    </row>
    <row r="145" spans="1:13" ht="15.75">
      <c r="A145" s="301"/>
      <c r="B145" s="280" t="s">
        <v>212</v>
      </c>
      <c r="C145" s="294"/>
      <c r="D145" s="60" t="s">
        <v>575</v>
      </c>
      <c r="E145" s="270">
        <f t="shared" si="110"/>
        <v>146163</v>
      </c>
      <c r="F145" s="271">
        <f>SUM(F146:F148)</f>
        <v>0</v>
      </c>
      <c r="G145" s="271">
        <f aca="true" t="shared" si="112" ref="G145:M145">SUM(G146:G148)</f>
        <v>22655</v>
      </c>
      <c r="H145" s="271">
        <f t="shared" si="112"/>
        <v>49205</v>
      </c>
      <c r="I145" s="271">
        <f t="shared" si="112"/>
        <v>51018</v>
      </c>
      <c r="J145" s="271">
        <f t="shared" si="112"/>
        <v>23285</v>
      </c>
      <c r="K145" s="271">
        <f t="shared" si="112"/>
        <v>153910</v>
      </c>
      <c r="L145" s="271">
        <f t="shared" si="112"/>
        <v>161607</v>
      </c>
      <c r="M145" s="272">
        <f t="shared" si="112"/>
        <v>168880</v>
      </c>
    </row>
    <row r="146" spans="1:13" ht="15.75">
      <c r="A146" s="301"/>
      <c r="B146" s="280"/>
      <c r="C146" s="300" t="s">
        <v>432</v>
      </c>
      <c r="D146" s="303" t="s">
        <v>435</v>
      </c>
      <c r="E146" s="270">
        <f t="shared" si="110"/>
        <v>0</v>
      </c>
      <c r="F146" s="271">
        <f>F301+F448</f>
        <v>0</v>
      </c>
      <c r="G146" s="271">
        <f aca="true" t="shared" si="113" ref="G146:M146">G301+G448</f>
        <v>0</v>
      </c>
      <c r="H146" s="271">
        <f t="shared" si="113"/>
        <v>0</v>
      </c>
      <c r="I146" s="271">
        <f t="shared" si="113"/>
        <v>0</v>
      </c>
      <c r="J146" s="271">
        <f t="shared" si="113"/>
        <v>0</v>
      </c>
      <c r="K146" s="271">
        <f t="shared" si="113"/>
        <v>0</v>
      </c>
      <c r="L146" s="271">
        <f t="shared" si="113"/>
        <v>0</v>
      </c>
      <c r="M146" s="272">
        <f t="shared" si="113"/>
        <v>0</v>
      </c>
    </row>
    <row r="147" spans="1:13" ht="15.75">
      <c r="A147" s="301"/>
      <c r="B147" s="280"/>
      <c r="C147" s="300" t="s">
        <v>433</v>
      </c>
      <c r="D147" s="303" t="s">
        <v>504</v>
      </c>
      <c r="E147" s="270">
        <f t="shared" si="110"/>
        <v>0</v>
      </c>
      <c r="F147" s="271">
        <f aca="true" t="shared" si="114" ref="F147:M147">F302+F449</f>
        <v>0</v>
      </c>
      <c r="G147" s="271">
        <f t="shared" si="114"/>
        <v>0</v>
      </c>
      <c r="H147" s="271">
        <f t="shared" si="114"/>
        <v>0</v>
      </c>
      <c r="I147" s="271">
        <f t="shared" si="114"/>
        <v>0</v>
      </c>
      <c r="J147" s="271">
        <f t="shared" si="114"/>
        <v>0</v>
      </c>
      <c r="K147" s="271">
        <f t="shared" si="114"/>
        <v>0</v>
      </c>
      <c r="L147" s="271">
        <f t="shared" si="114"/>
        <v>0</v>
      </c>
      <c r="M147" s="272">
        <f t="shared" si="114"/>
        <v>0</v>
      </c>
    </row>
    <row r="148" spans="1:13" ht="15.75">
      <c r="A148" s="301"/>
      <c r="B148" s="280"/>
      <c r="C148" s="281" t="s">
        <v>434</v>
      </c>
      <c r="D148" s="303" t="s">
        <v>14</v>
      </c>
      <c r="E148" s="270">
        <f t="shared" si="110"/>
        <v>146163</v>
      </c>
      <c r="F148" s="271">
        <f aca="true" t="shared" si="115" ref="F148:M148">F303+F450</f>
        <v>0</v>
      </c>
      <c r="G148" s="271">
        <f t="shared" si="115"/>
        <v>22655</v>
      </c>
      <c r="H148" s="271">
        <f t="shared" si="115"/>
        <v>49205</v>
      </c>
      <c r="I148" s="271">
        <f t="shared" si="115"/>
        <v>51018</v>
      </c>
      <c r="J148" s="271">
        <f t="shared" si="115"/>
        <v>23285</v>
      </c>
      <c r="K148" s="271">
        <f t="shared" si="115"/>
        <v>153910</v>
      </c>
      <c r="L148" s="271">
        <f t="shared" si="115"/>
        <v>161607</v>
      </c>
      <c r="M148" s="272">
        <f t="shared" si="115"/>
        <v>168880</v>
      </c>
    </row>
    <row r="149" spans="1:13" ht="15.75">
      <c r="A149" s="304"/>
      <c r="B149" s="280" t="s">
        <v>417</v>
      </c>
      <c r="C149" s="281"/>
      <c r="D149" s="60" t="s">
        <v>57</v>
      </c>
      <c r="E149" s="270">
        <f t="shared" si="110"/>
        <v>0</v>
      </c>
      <c r="F149" s="271">
        <f>F150</f>
        <v>0</v>
      </c>
      <c r="G149" s="271">
        <f aca="true" t="shared" si="116" ref="G149:M149">G150</f>
        <v>0</v>
      </c>
      <c r="H149" s="271">
        <f t="shared" si="116"/>
        <v>0</v>
      </c>
      <c r="I149" s="271">
        <f t="shared" si="116"/>
        <v>0</v>
      </c>
      <c r="J149" s="271">
        <f t="shared" si="116"/>
        <v>0</v>
      </c>
      <c r="K149" s="271">
        <f t="shared" si="116"/>
        <v>0</v>
      </c>
      <c r="L149" s="271">
        <f t="shared" si="116"/>
        <v>0</v>
      </c>
      <c r="M149" s="272">
        <f t="shared" si="116"/>
        <v>0</v>
      </c>
    </row>
    <row r="150" spans="1:13" ht="15.75">
      <c r="A150" s="304"/>
      <c r="B150" s="280"/>
      <c r="C150" s="281" t="s">
        <v>415</v>
      </c>
      <c r="D150" s="60" t="s">
        <v>416</v>
      </c>
      <c r="E150" s="270">
        <f t="shared" si="110"/>
        <v>0</v>
      </c>
      <c r="F150" s="271">
        <f>F305</f>
        <v>0</v>
      </c>
      <c r="G150" s="271">
        <f aca="true" t="shared" si="117" ref="G150:M150">G305</f>
        <v>0</v>
      </c>
      <c r="H150" s="271">
        <f t="shared" si="117"/>
        <v>0</v>
      </c>
      <c r="I150" s="271">
        <f t="shared" si="117"/>
        <v>0</v>
      </c>
      <c r="J150" s="271">
        <f t="shared" si="117"/>
        <v>0</v>
      </c>
      <c r="K150" s="271">
        <f t="shared" si="117"/>
        <v>0</v>
      </c>
      <c r="L150" s="271">
        <f t="shared" si="117"/>
        <v>0</v>
      </c>
      <c r="M150" s="272">
        <f t="shared" si="117"/>
        <v>0</v>
      </c>
    </row>
    <row r="151" spans="1:13" ht="15.75">
      <c r="A151" s="301"/>
      <c r="B151" s="280" t="s">
        <v>556</v>
      </c>
      <c r="C151" s="281"/>
      <c r="D151" s="60" t="s">
        <v>173</v>
      </c>
      <c r="E151" s="270">
        <f t="shared" si="110"/>
        <v>0</v>
      </c>
      <c r="F151" s="271">
        <f>F152+F153</f>
        <v>0</v>
      </c>
      <c r="G151" s="271">
        <f aca="true" t="shared" si="118" ref="G151:M151">G152+G153</f>
        <v>0</v>
      </c>
      <c r="H151" s="271">
        <f t="shared" si="118"/>
        <v>0</v>
      </c>
      <c r="I151" s="271">
        <f t="shared" si="118"/>
        <v>0</v>
      </c>
      <c r="J151" s="271">
        <f t="shared" si="118"/>
        <v>0</v>
      </c>
      <c r="K151" s="271">
        <f t="shared" si="118"/>
        <v>0</v>
      </c>
      <c r="L151" s="271">
        <f t="shared" si="118"/>
        <v>0</v>
      </c>
      <c r="M151" s="272">
        <f t="shared" si="118"/>
        <v>0</v>
      </c>
    </row>
    <row r="152" spans="1:13" ht="15.75">
      <c r="A152" s="301"/>
      <c r="B152" s="280"/>
      <c r="C152" s="281" t="s">
        <v>557</v>
      </c>
      <c r="D152" s="60" t="s">
        <v>558</v>
      </c>
      <c r="E152" s="270">
        <f t="shared" si="110"/>
        <v>0</v>
      </c>
      <c r="F152" s="271">
        <f>F307+F452</f>
        <v>0</v>
      </c>
      <c r="G152" s="271">
        <f aca="true" t="shared" si="119" ref="G152:M152">G307+G452</f>
        <v>0</v>
      </c>
      <c r="H152" s="271">
        <f t="shared" si="119"/>
        <v>0</v>
      </c>
      <c r="I152" s="271">
        <f t="shared" si="119"/>
        <v>0</v>
      </c>
      <c r="J152" s="271">
        <f t="shared" si="119"/>
        <v>0</v>
      </c>
      <c r="K152" s="271">
        <f t="shared" si="119"/>
        <v>0</v>
      </c>
      <c r="L152" s="271">
        <f t="shared" si="119"/>
        <v>0</v>
      </c>
      <c r="M152" s="272">
        <f t="shared" si="119"/>
        <v>0</v>
      </c>
    </row>
    <row r="153" spans="1:13" ht="15.75">
      <c r="A153" s="301"/>
      <c r="B153" s="280"/>
      <c r="C153" s="281" t="s">
        <v>218</v>
      </c>
      <c r="D153" s="60" t="s">
        <v>219</v>
      </c>
      <c r="E153" s="270">
        <f t="shared" si="110"/>
        <v>0</v>
      </c>
      <c r="F153" s="271">
        <f aca="true" t="shared" si="120" ref="F153:M153">F308+F453</f>
        <v>0</v>
      </c>
      <c r="G153" s="271">
        <f t="shared" si="120"/>
        <v>0</v>
      </c>
      <c r="H153" s="271">
        <f t="shared" si="120"/>
        <v>0</v>
      </c>
      <c r="I153" s="271">
        <f t="shared" si="120"/>
        <v>0</v>
      </c>
      <c r="J153" s="271">
        <f t="shared" si="120"/>
        <v>0</v>
      </c>
      <c r="K153" s="271">
        <f t="shared" si="120"/>
        <v>0</v>
      </c>
      <c r="L153" s="271">
        <f t="shared" si="120"/>
        <v>0</v>
      </c>
      <c r="M153" s="272">
        <f t="shared" si="120"/>
        <v>0</v>
      </c>
    </row>
    <row r="154" spans="1:13" ht="15.75">
      <c r="A154" s="305"/>
      <c r="B154" s="280" t="s">
        <v>402</v>
      </c>
      <c r="C154" s="275"/>
      <c r="D154" s="60" t="s">
        <v>390</v>
      </c>
      <c r="E154" s="270">
        <f t="shared" si="110"/>
        <v>0</v>
      </c>
      <c r="F154" s="271">
        <f aca="true" t="shared" si="121" ref="F154:M154">F309+F454</f>
        <v>0</v>
      </c>
      <c r="G154" s="271">
        <f t="shared" si="121"/>
        <v>0</v>
      </c>
      <c r="H154" s="271">
        <f t="shared" si="121"/>
        <v>0</v>
      </c>
      <c r="I154" s="271">
        <f t="shared" si="121"/>
        <v>0</v>
      </c>
      <c r="J154" s="271">
        <f t="shared" si="121"/>
        <v>0</v>
      </c>
      <c r="K154" s="271">
        <f t="shared" si="121"/>
        <v>0</v>
      </c>
      <c r="L154" s="271">
        <f t="shared" si="121"/>
        <v>0</v>
      </c>
      <c r="M154" s="272">
        <f t="shared" si="121"/>
        <v>0</v>
      </c>
    </row>
    <row r="155" spans="1:13" ht="24" customHeight="1">
      <c r="A155" s="1067" t="s">
        <v>353</v>
      </c>
      <c r="B155" s="964"/>
      <c r="C155" s="965"/>
      <c r="D155" s="150" t="s">
        <v>192</v>
      </c>
      <c r="E155" s="270">
        <f t="shared" si="110"/>
        <v>0</v>
      </c>
      <c r="F155" s="271">
        <f>F157+F158+F159+F160+F161</f>
        <v>0</v>
      </c>
      <c r="G155" s="271">
        <f aca="true" t="shared" si="122" ref="G155:M155">G157+G158+G159+G160+G161</f>
        <v>0</v>
      </c>
      <c r="H155" s="271">
        <f t="shared" si="122"/>
        <v>0</v>
      </c>
      <c r="I155" s="271">
        <f t="shared" si="122"/>
        <v>0</v>
      </c>
      <c r="J155" s="271">
        <f t="shared" si="122"/>
        <v>0</v>
      </c>
      <c r="K155" s="271">
        <f t="shared" si="122"/>
        <v>0</v>
      </c>
      <c r="L155" s="271">
        <f t="shared" si="122"/>
        <v>0</v>
      </c>
      <c r="M155" s="272">
        <f t="shared" si="122"/>
        <v>0</v>
      </c>
    </row>
    <row r="156" spans="1:13" ht="18" customHeight="1">
      <c r="A156" s="273" t="s">
        <v>372</v>
      </c>
      <c r="B156" s="274"/>
      <c r="C156" s="275"/>
      <c r="D156" s="60"/>
      <c r="E156" s="270"/>
      <c r="F156" s="271"/>
      <c r="G156" s="276"/>
      <c r="H156" s="276"/>
      <c r="I156" s="277"/>
      <c r="J156" s="276"/>
      <c r="K156" s="53"/>
      <c r="L156" s="276"/>
      <c r="M156" s="278"/>
    </row>
    <row r="157" spans="1:13" ht="18" customHeight="1">
      <c r="A157" s="285"/>
      <c r="B157" s="1068" t="s">
        <v>259</v>
      </c>
      <c r="C157" s="1068"/>
      <c r="D157" s="60" t="s">
        <v>693</v>
      </c>
      <c r="E157" s="270">
        <f t="shared" si="110"/>
        <v>0</v>
      </c>
      <c r="F157" s="271">
        <f>F312+F457</f>
        <v>0</v>
      </c>
      <c r="G157" s="271">
        <f aca="true" t="shared" si="123" ref="G157:M157">G312+G457</f>
        <v>0</v>
      </c>
      <c r="H157" s="271">
        <f t="shared" si="123"/>
        <v>0</v>
      </c>
      <c r="I157" s="271">
        <f t="shared" si="123"/>
        <v>0</v>
      </c>
      <c r="J157" s="271">
        <f t="shared" si="123"/>
        <v>0</v>
      </c>
      <c r="K157" s="271">
        <f t="shared" si="123"/>
        <v>0</v>
      </c>
      <c r="L157" s="271">
        <f t="shared" si="123"/>
        <v>0</v>
      </c>
      <c r="M157" s="272">
        <f t="shared" si="123"/>
        <v>0</v>
      </c>
    </row>
    <row r="158" spans="1:13" ht="18" customHeight="1">
      <c r="A158" s="306"/>
      <c r="B158" s="280" t="s">
        <v>6</v>
      </c>
      <c r="C158" s="300"/>
      <c r="D158" s="60" t="s">
        <v>445</v>
      </c>
      <c r="E158" s="270">
        <f t="shared" si="110"/>
        <v>0</v>
      </c>
      <c r="F158" s="271">
        <f aca="true" t="shared" si="124" ref="F158:M158">F313+F458</f>
        <v>0</v>
      </c>
      <c r="G158" s="271">
        <f t="shared" si="124"/>
        <v>0</v>
      </c>
      <c r="H158" s="271">
        <f t="shared" si="124"/>
        <v>0</v>
      </c>
      <c r="I158" s="271">
        <f t="shared" si="124"/>
        <v>0</v>
      </c>
      <c r="J158" s="271">
        <f t="shared" si="124"/>
        <v>0</v>
      </c>
      <c r="K158" s="271">
        <f t="shared" si="124"/>
        <v>0</v>
      </c>
      <c r="L158" s="271">
        <f t="shared" si="124"/>
        <v>0</v>
      </c>
      <c r="M158" s="272">
        <f t="shared" si="124"/>
        <v>0</v>
      </c>
    </row>
    <row r="159" spans="1:13" ht="18" customHeight="1">
      <c r="A159" s="285"/>
      <c r="B159" s="280" t="s">
        <v>580</v>
      </c>
      <c r="C159" s="300"/>
      <c r="D159" s="60" t="s">
        <v>446</v>
      </c>
      <c r="E159" s="270">
        <f t="shared" si="110"/>
        <v>0</v>
      </c>
      <c r="F159" s="271">
        <f aca="true" t="shared" si="125" ref="F159:M159">F314+F459</f>
        <v>0</v>
      </c>
      <c r="G159" s="271">
        <f t="shared" si="125"/>
        <v>0</v>
      </c>
      <c r="H159" s="271">
        <f t="shared" si="125"/>
        <v>0</v>
      </c>
      <c r="I159" s="271">
        <f t="shared" si="125"/>
        <v>0</v>
      </c>
      <c r="J159" s="271">
        <f t="shared" si="125"/>
        <v>0</v>
      </c>
      <c r="K159" s="271">
        <f t="shared" si="125"/>
        <v>0</v>
      </c>
      <c r="L159" s="271">
        <f t="shared" si="125"/>
        <v>0</v>
      </c>
      <c r="M159" s="272">
        <f t="shared" si="125"/>
        <v>0</v>
      </c>
    </row>
    <row r="160" spans="1:13" ht="18" customHeight="1">
      <c r="A160" s="285"/>
      <c r="B160" s="280" t="s">
        <v>260</v>
      </c>
      <c r="C160" s="300"/>
      <c r="D160" s="60" t="s">
        <v>447</v>
      </c>
      <c r="E160" s="270">
        <f t="shared" si="110"/>
        <v>0</v>
      </c>
      <c r="F160" s="271">
        <f aca="true" t="shared" si="126" ref="F160:M160">F315+F460</f>
        <v>0</v>
      </c>
      <c r="G160" s="271">
        <f t="shared" si="126"/>
        <v>0</v>
      </c>
      <c r="H160" s="271">
        <f t="shared" si="126"/>
        <v>0</v>
      </c>
      <c r="I160" s="271">
        <f t="shared" si="126"/>
        <v>0</v>
      </c>
      <c r="J160" s="271">
        <f t="shared" si="126"/>
        <v>0</v>
      </c>
      <c r="K160" s="271">
        <f t="shared" si="126"/>
        <v>0</v>
      </c>
      <c r="L160" s="271">
        <f t="shared" si="126"/>
        <v>0</v>
      </c>
      <c r="M160" s="272">
        <f t="shared" si="126"/>
        <v>0</v>
      </c>
    </row>
    <row r="161" spans="1:13" ht="18" customHeight="1">
      <c r="A161" s="285"/>
      <c r="B161" s="286" t="s">
        <v>258</v>
      </c>
      <c r="C161" s="300"/>
      <c r="D161" s="60" t="s">
        <v>391</v>
      </c>
      <c r="E161" s="270">
        <f t="shared" si="110"/>
        <v>0</v>
      </c>
      <c r="F161" s="271">
        <f aca="true" t="shared" si="127" ref="F161:M161">F316+F461</f>
        <v>0</v>
      </c>
      <c r="G161" s="271">
        <f t="shared" si="127"/>
        <v>0</v>
      </c>
      <c r="H161" s="271">
        <f t="shared" si="127"/>
        <v>0</v>
      </c>
      <c r="I161" s="271">
        <f t="shared" si="127"/>
        <v>0</v>
      </c>
      <c r="J161" s="271">
        <f t="shared" si="127"/>
        <v>0</v>
      </c>
      <c r="K161" s="271">
        <f t="shared" si="127"/>
        <v>0</v>
      </c>
      <c r="L161" s="271">
        <f t="shared" si="127"/>
        <v>0</v>
      </c>
      <c r="M161" s="272">
        <f t="shared" si="127"/>
        <v>0</v>
      </c>
    </row>
    <row r="162" spans="1:13" ht="15.75">
      <c r="A162" s="307" t="s">
        <v>246</v>
      </c>
      <c r="B162" s="308"/>
      <c r="C162" s="309"/>
      <c r="D162" s="150" t="s">
        <v>158</v>
      </c>
      <c r="E162" s="931">
        <f t="shared" si="110"/>
        <v>-46503.98999999996</v>
      </c>
      <c r="F162" s="291">
        <f>F163</f>
        <v>0</v>
      </c>
      <c r="G162" s="929">
        <f aca="true" t="shared" si="128" ref="G162:M162">G163</f>
        <v>10945.75</v>
      </c>
      <c r="H162" s="929">
        <f t="shared" si="128"/>
        <v>-141017.25</v>
      </c>
      <c r="I162" s="929">
        <f t="shared" si="128"/>
        <v>3925.750000000029</v>
      </c>
      <c r="J162" s="929">
        <f t="shared" si="128"/>
        <v>79641.76000000001</v>
      </c>
      <c r="K162" s="929">
        <f t="shared" si="128"/>
        <v>-12776.48999999999</v>
      </c>
      <c r="L162" s="291">
        <f t="shared" si="128"/>
        <v>-92944.63999999996</v>
      </c>
      <c r="M162" s="292">
        <f t="shared" si="128"/>
        <v>-172016.28000000003</v>
      </c>
    </row>
    <row r="163" spans="1:13" ht="15.75">
      <c r="A163" s="273" t="s">
        <v>254</v>
      </c>
      <c r="B163" s="274"/>
      <c r="C163" s="275"/>
      <c r="D163" s="60" t="s">
        <v>159</v>
      </c>
      <c r="E163" s="932">
        <f t="shared" si="110"/>
        <v>-46503.98999999996</v>
      </c>
      <c r="F163" s="271">
        <f>F164+F167</f>
        <v>0</v>
      </c>
      <c r="G163" s="930">
        <f aca="true" t="shared" si="129" ref="G163:M163">G164+G167</f>
        <v>10945.75</v>
      </c>
      <c r="H163" s="930">
        <f t="shared" si="129"/>
        <v>-141017.25</v>
      </c>
      <c r="I163" s="930">
        <f t="shared" si="129"/>
        <v>3925.750000000029</v>
      </c>
      <c r="J163" s="930">
        <f t="shared" si="129"/>
        <v>79641.76000000001</v>
      </c>
      <c r="K163" s="930">
        <f t="shared" si="129"/>
        <v>-12776.48999999999</v>
      </c>
      <c r="L163" s="271">
        <f t="shared" si="129"/>
        <v>-92944.63999999996</v>
      </c>
      <c r="M163" s="272">
        <f t="shared" si="129"/>
        <v>-172016.28000000003</v>
      </c>
    </row>
    <row r="164" spans="1:13" ht="15.75">
      <c r="A164" s="273" t="s">
        <v>374</v>
      </c>
      <c r="B164" s="274"/>
      <c r="C164" s="275"/>
      <c r="D164" s="60" t="s">
        <v>478</v>
      </c>
      <c r="E164" s="932">
        <f t="shared" si="110"/>
        <v>-46503.98999999996</v>
      </c>
      <c r="F164" s="271">
        <f>F165+F166</f>
        <v>0</v>
      </c>
      <c r="G164" s="930">
        <f aca="true" t="shared" si="130" ref="G164:M164">G165+G166</f>
        <v>10945.75</v>
      </c>
      <c r="H164" s="930">
        <f t="shared" si="130"/>
        <v>-141017.25</v>
      </c>
      <c r="I164" s="930">
        <f t="shared" si="130"/>
        <v>3925.750000000029</v>
      </c>
      <c r="J164" s="930">
        <f t="shared" si="130"/>
        <v>79641.76000000001</v>
      </c>
      <c r="K164" s="930">
        <f t="shared" si="130"/>
        <v>-12776.48999999999</v>
      </c>
      <c r="L164" s="271">
        <f t="shared" si="130"/>
        <v>-92944.63999999996</v>
      </c>
      <c r="M164" s="272">
        <f t="shared" si="130"/>
        <v>-172016.28000000003</v>
      </c>
    </row>
    <row r="165" spans="1:13" ht="15.75">
      <c r="A165" s="310"/>
      <c r="B165" s="1065" t="s">
        <v>129</v>
      </c>
      <c r="C165" s="1065"/>
      <c r="D165" s="101" t="s">
        <v>130</v>
      </c>
      <c r="E165" s="932">
        <f t="shared" si="110"/>
        <v>-0.01999999996041879</v>
      </c>
      <c r="F165" s="271">
        <f>F320</f>
        <v>0</v>
      </c>
      <c r="G165" s="930">
        <f aca="true" t="shared" si="131" ref="G165:M165">G320</f>
        <v>18952.25</v>
      </c>
      <c r="H165" s="930">
        <f t="shared" si="131"/>
        <v>-91931.75</v>
      </c>
      <c r="I165" s="930">
        <f t="shared" si="131"/>
        <v>16944.24000000002</v>
      </c>
      <c r="J165" s="930">
        <f t="shared" si="131"/>
        <v>56035.24000000002</v>
      </c>
      <c r="K165" s="930">
        <f t="shared" si="131"/>
        <v>219723.02000000002</v>
      </c>
      <c r="L165" s="271">
        <f t="shared" si="131"/>
        <v>162483.04000000004</v>
      </c>
      <c r="M165" s="272">
        <f t="shared" si="131"/>
        <v>105513.73999999999</v>
      </c>
    </row>
    <row r="166" spans="1:13" ht="15.75">
      <c r="A166" s="310"/>
      <c r="B166" s="1065" t="s">
        <v>131</v>
      </c>
      <c r="C166" s="1065"/>
      <c r="D166" s="101" t="s">
        <v>132</v>
      </c>
      <c r="E166" s="932">
        <f t="shared" si="110"/>
        <v>-46503.97</v>
      </c>
      <c r="F166" s="271">
        <f>F465</f>
        <v>0</v>
      </c>
      <c r="G166" s="930">
        <f aca="true" t="shared" si="132" ref="G166:M166">G465</f>
        <v>-8006.5</v>
      </c>
      <c r="H166" s="930">
        <f t="shared" si="132"/>
        <v>-49085.5</v>
      </c>
      <c r="I166" s="930">
        <f t="shared" si="132"/>
        <v>-13018.48999999999</v>
      </c>
      <c r="J166" s="930">
        <f t="shared" si="132"/>
        <v>23606.51999999999</v>
      </c>
      <c r="K166" s="930">
        <f t="shared" si="132"/>
        <v>-232499.51</v>
      </c>
      <c r="L166" s="271">
        <f t="shared" si="132"/>
        <v>-255427.68</v>
      </c>
      <c r="M166" s="272">
        <f t="shared" si="132"/>
        <v>-277530.02</v>
      </c>
    </row>
    <row r="167" spans="1:13" ht="18.75">
      <c r="A167" s="311" t="s">
        <v>1743</v>
      </c>
      <c r="B167" s="312"/>
      <c r="C167" s="313"/>
      <c r="D167" s="101" t="s">
        <v>366</v>
      </c>
      <c r="E167" s="270">
        <f t="shared" si="110"/>
        <v>0</v>
      </c>
      <c r="F167" s="271">
        <f>F168+F169</f>
        <v>0</v>
      </c>
      <c r="G167" s="271">
        <f aca="true" t="shared" si="133" ref="G167:M167">G168+G169</f>
        <v>0</v>
      </c>
      <c r="H167" s="271">
        <f t="shared" si="133"/>
        <v>0</v>
      </c>
      <c r="I167" s="271">
        <f t="shared" si="133"/>
        <v>0</v>
      </c>
      <c r="J167" s="271">
        <f t="shared" si="133"/>
        <v>0</v>
      </c>
      <c r="K167" s="271">
        <f t="shared" si="133"/>
        <v>0</v>
      </c>
      <c r="L167" s="271">
        <f t="shared" si="133"/>
        <v>0</v>
      </c>
      <c r="M167" s="272">
        <f t="shared" si="133"/>
        <v>0</v>
      </c>
    </row>
    <row r="168" spans="1:13" ht="15.75">
      <c r="A168" s="301"/>
      <c r="B168" s="979" t="s">
        <v>595</v>
      </c>
      <c r="C168" s="979"/>
      <c r="D168" s="42" t="s">
        <v>48</v>
      </c>
      <c r="E168" s="270">
        <f t="shared" si="110"/>
        <v>0</v>
      </c>
      <c r="F168" s="271">
        <f>F322</f>
        <v>0</v>
      </c>
      <c r="G168" s="271">
        <f aca="true" t="shared" si="134" ref="G168:M168">G322</f>
        <v>0</v>
      </c>
      <c r="H168" s="271">
        <f t="shared" si="134"/>
        <v>0</v>
      </c>
      <c r="I168" s="271">
        <f t="shared" si="134"/>
        <v>0</v>
      </c>
      <c r="J168" s="271">
        <f t="shared" si="134"/>
        <v>0</v>
      </c>
      <c r="K168" s="271">
        <f t="shared" si="134"/>
        <v>0</v>
      </c>
      <c r="L168" s="271">
        <f t="shared" si="134"/>
        <v>0</v>
      </c>
      <c r="M168" s="272">
        <f t="shared" si="134"/>
        <v>0</v>
      </c>
    </row>
    <row r="169" spans="1:13" ht="15.75">
      <c r="A169" s="311"/>
      <c r="B169" s="1090" t="s">
        <v>682</v>
      </c>
      <c r="C169" s="1090"/>
      <c r="D169" s="101" t="s">
        <v>683</v>
      </c>
      <c r="E169" s="270">
        <f t="shared" si="110"/>
        <v>0</v>
      </c>
      <c r="F169" s="314">
        <f>F467</f>
        <v>0</v>
      </c>
      <c r="G169" s="314">
        <f aca="true" t="shared" si="135" ref="G169:M169">G467</f>
        <v>0</v>
      </c>
      <c r="H169" s="314">
        <f t="shared" si="135"/>
        <v>0</v>
      </c>
      <c r="I169" s="314">
        <f t="shared" si="135"/>
        <v>0</v>
      </c>
      <c r="J169" s="314">
        <f t="shared" si="135"/>
        <v>0</v>
      </c>
      <c r="K169" s="314">
        <f t="shared" si="135"/>
        <v>0</v>
      </c>
      <c r="L169" s="314">
        <f t="shared" si="135"/>
        <v>0</v>
      </c>
      <c r="M169" s="315">
        <f t="shared" si="135"/>
        <v>0</v>
      </c>
    </row>
    <row r="170" spans="1:13" ht="44.25" customHeight="1">
      <c r="A170" s="994" t="s">
        <v>133</v>
      </c>
      <c r="B170" s="995"/>
      <c r="C170" s="995"/>
      <c r="D170" s="316" t="s">
        <v>545</v>
      </c>
      <c r="E170" s="317">
        <f>G170+H170+I170+J170</f>
        <v>1010868</v>
      </c>
      <c r="F170" s="317">
        <f>F171+F189+F199+F258+F278</f>
        <v>262</v>
      </c>
      <c r="G170" s="317">
        <f aca="true" t="shared" si="136" ref="G170:M170">G171+G189+G199+G258+G278</f>
        <v>324801</v>
      </c>
      <c r="H170" s="317">
        <f t="shared" si="136"/>
        <v>311711</v>
      </c>
      <c r="I170" s="317">
        <f t="shared" si="136"/>
        <v>207059</v>
      </c>
      <c r="J170" s="317">
        <f t="shared" si="136"/>
        <v>167297</v>
      </c>
      <c r="K170" s="317">
        <f t="shared" si="136"/>
        <v>1064444</v>
      </c>
      <c r="L170" s="317">
        <f t="shared" si="136"/>
        <v>1117675</v>
      </c>
      <c r="M170" s="318">
        <f t="shared" si="136"/>
        <v>1167976</v>
      </c>
    </row>
    <row r="171" spans="1:13" ht="42.75" customHeight="1">
      <c r="A171" s="987" t="s">
        <v>1719</v>
      </c>
      <c r="B171" s="988"/>
      <c r="C171" s="988"/>
      <c r="D171" s="27" t="s">
        <v>191</v>
      </c>
      <c r="E171" s="291">
        <f>G171+H171+I171+J171</f>
        <v>196531</v>
      </c>
      <c r="F171" s="291">
        <f>F172+F176+F183+F184</f>
        <v>0</v>
      </c>
      <c r="G171" s="291">
        <f aca="true" t="shared" si="137" ref="G171:M171">G172+G176+G183+G184</f>
        <v>69166</v>
      </c>
      <c r="H171" s="291">
        <f t="shared" si="137"/>
        <v>54429</v>
      </c>
      <c r="I171" s="291">
        <f t="shared" si="137"/>
        <v>43359</v>
      </c>
      <c r="J171" s="291">
        <f t="shared" si="137"/>
        <v>29577</v>
      </c>
      <c r="K171" s="291">
        <f>K172+K176+K183+K184</f>
        <v>206952</v>
      </c>
      <c r="L171" s="291">
        <f t="shared" si="137"/>
        <v>217306</v>
      </c>
      <c r="M171" s="292">
        <f t="shared" si="137"/>
        <v>227090</v>
      </c>
    </row>
    <row r="172" spans="1:13" ht="15.75">
      <c r="A172" s="82" t="s">
        <v>699</v>
      </c>
      <c r="B172" s="268"/>
      <c r="C172" s="269"/>
      <c r="D172" s="27" t="s">
        <v>700</v>
      </c>
      <c r="E172" s="271">
        <f aca="true" t="shared" si="138" ref="E172:E235">G172+H172+I172+J172</f>
        <v>146165</v>
      </c>
      <c r="F172" s="271">
        <f>F174</f>
        <v>0</v>
      </c>
      <c r="G172" s="271">
        <f aca="true" t="shared" si="139" ref="G172:M172">G174</f>
        <v>52744</v>
      </c>
      <c r="H172" s="271">
        <f t="shared" si="139"/>
        <v>39595</v>
      </c>
      <c r="I172" s="271">
        <f t="shared" si="139"/>
        <v>29745</v>
      </c>
      <c r="J172" s="271">
        <f t="shared" si="139"/>
        <v>24081</v>
      </c>
      <c r="K172" s="271">
        <f t="shared" si="139"/>
        <v>153916</v>
      </c>
      <c r="L172" s="271">
        <f t="shared" si="139"/>
        <v>161618</v>
      </c>
      <c r="M172" s="272">
        <f t="shared" si="139"/>
        <v>168896</v>
      </c>
    </row>
    <row r="173" spans="1:13" ht="15.75">
      <c r="A173" s="273" t="s">
        <v>372</v>
      </c>
      <c r="B173" s="274"/>
      <c r="C173" s="275"/>
      <c r="D173" s="42"/>
      <c r="E173" s="271"/>
      <c r="F173" s="271"/>
      <c r="G173" s="276"/>
      <c r="H173" s="276"/>
      <c r="I173" s="277"/>
      <c r="J173" s="276"/>
      <c r="K173" s="53"/>
      <c r="L173" s="276"/>
      <c r="M173" s="278"/>
    </row>
    <row r="174" spans="1:13" ht="15.75">
      <c r="A174" s="279"/>
      <c r="B174" s="280" t="s">
        <v>240</v>
      </c>
      <c r="C174" s="269"/>
      <c r="D174" s="60" t="s">
        <v>452</v>
      </c>
      <c r="E174" s="296">
        <f t="shared" si="138"/>
        <v>146165</v>
      </c>
      <c r="F174" s="271">
        <f>F175</f>
        <v>0</v>
      </c>
      <c r="G174" s="271">
        <f aca="true" t="shared" si="140" ref="G174:M174">G175</f>
        <v>52744</v>
      </c>
      <c r="H174" s="271">
        <f t="shared" si="140"/>
        <v>39595</v>
      </c>
      <c r="I174" s="271">
        <f t="shared" si="140"/>
        <v>29745</v>
      </c>
      <c r="J174" s="271">
        <f t="shared" si="140"/>
        <v>24081</v>
      </c>
      <c r="K174" s="271">
        <f t="shared" si="140"/>
        <v>153916</v>
      </c>
      <c r="L174" s="271">
        <f t="shared" si="140"/>
        <v>161618</v>
      </c>
      <c r="M174" s="272">
        <f t="shared" si="140"/>
        <v>168896</v>
      </c>
    </row>
    <row r="175" spans="1:13" ht="15.75">
      <c r="A175" s="319"/>
      <c r="B175" s="320"/>
      <c r="C175" s="321" t="s">
        <v>66</v>
      </c>
      <c r="D175" s="60" t="s">
        <v>67</v>
      </c>
      <c r="E175" s="296">
        <f t="shared" si="138"/>
        <v>146165</v>
      </c>
      <c r="F175" s="296">
        <v>0</v>
      </c>
      <c r="G175" s="276">
        <v>52744</v>
      </c>
      <c r="H175" s="276">
        <v>39595</v>
      </c>
      <c r="I175" s="277">
        <v>29745</v>
      </c>
      <c r="J175" s="276">
        <v>24081</v>
      </c>
      <c r="K175" s="53">
        <v>153916</v>
      </c>
      <c r="L175" s="276">
        <v>161618</v>
      </c>
      <c r="M175" s="278">
        <v>168896</v>
      </c>
    </row>
    <row r="176" spans="1:13" ht="15.75">
      <c r="A176" s="998" t="s">
        <v>566</v>
      </c>
      <c r="B176" s="999"/>
      <c r="C176" s="999"/>
      <c r="D176" s="150" t="s">
        <v>453</v>
      </c>
      <c r="E176" s="296">
        <f t="shared" si="138"/>
        <v>13965</v>
      </c>
      <c r="F176" s="296">
        <f>F178+F179+F180+F181+F182</f>
        <v>0</v>
      </c>
      <c r="G176" s="271">
        <f aca="true" t="shared" si="141" ref="G176:M176">G178+G179+G180+G181+G182</f>
        <v>5521</v>
      </c>
      <c r="H176" s="271">
        <f t="shared" si="141"/>
        <v>2934</v>
      </c>
      <c r="I176" s="271">
        <f t="shared" si="141"/>
        <v>2814</v>
      </c>
      <c r="J176" s="271">
        <f t="shared" si="141"/>
        <v>2696</v>
      </c>
      <c r="K176" s="271">
        <f t="shared" si="141"/>
        <v>14705</v>
      </c>
      <c r="L176" s="271">
        <f t="shared" si="141"/>
        <v>15440</v>
      </c>
      <c r="M176" s="272">
        <f t="shared" si="141"/>
        <v>16135</v>
      </c>
    </row>
    <row r="177" spans="1:13" ht="15.75">
      <c r="A177" s="322" t="s">
        <v>372</v>
      </c>
      <c r="B177" s="323"/>
      <c r="C177" s="324"/>
      <c r="D177" s="60"/>
      <c r="E177" s="296"/>
      <c r="F177" s="296"/>
      <c r="G177" s="276"/>
      <c r="H177" s="276"/>
      <c r="I177" s="277"/>
      <c r="J177" s="276"/>
      <c r="K177" s="53"/>
      <c r="L177" s="276"/>
      <c r="M177" s="278"/>
    </row>
    <row r="178" spans="1:13" ht="15.75">
      <c r="A178" s="325"/>
      <c r="B178" s="326" t="s">
        <v>255</v>
      </c>
      <c r="C178" s="327"/>
      <c r="D178" s="60" t="s">
        <v>454</v>
      </c>
      <c r="E178" s="296">
        <f t="shared" si="138"/>
        <v>3000</v>
      </c>
      <c r="F178" s="296"/>
      <c r="G178" s="276">
        <v>3000</v>
      </c>
      <c r="H178" s="276">
        <v>0</v>
      </c>
      <c r="I178" s="277">
        <v>0</v>
      </c>
      <c r="J178" s="276">
        <v>0</v>
      </c>
      <c r="K178" s="53">
        <v>3159</v>
      </c>
      <c r="L178" s="276">
        <v>3317</v>
      </c>
      <c r="M178" s="278">
        <v>3466</v>
      </c>
    </row>
    <row r="179" spans="1:13" ht="15.75">
      <c r="A179" s="328"/>
      <c r="B179" s="975" t="s">
        <v>474</v>
      </c>
      <c r="C179" s="975"/>
      <c r="D179" s="60" t="s">
        <v>455</v>
      </c>
      <c r="E179" s="296">
        <f t="shared" si="138"/>
        <v>0</v>
      </c>
      <c r="F179" s="296"/>
      <c r="G179" s="276"/>
      <c r="H179" s="276"/>
      <c r="I179" s="277"/>
      <c r="J179" s="276"/>
      <c r="K179" s="53"/>
      <c r="L179" s="276"/>
      <c r="M179" s="278"/>
    </row>
    <row r="180" spans="1:13" ht="15.75">
      <c r="A180" s="328"/>
      <c r="B180" s="975" t="s">
        <v>485</v>
      </c>
      <c r="C180" s="975"/>
      <c r="D180" s="60" t="s">
        <v>398</v>
      </c>
      <c r="E180" s="296">
        <f t="shared" si="138"/>
        <v>0</v>
      </c>
      <c r="F180" s="296"/>
      <c r="G180" s="276"/>
      <c r="H180" s="276"/>
      <c r="I180" s="277"/>
      <c r="J180" s="276"/>
      <c r="K180" s="53"/>
      <c r="L180" s="276"/>
      <c r="M180" s="278"/>
    </row>
    <row r="181" spans="1:13" ht="15.75">
      <c r="A181" s="328"/>
      <c r="B181" s="329" t="s">
        <v>392</v>
      </c>
      <c r="C181" s="327"/>
      <c r="D181" s="60" t="s">
        <v>399</v>
      </c>
      <c r="E181" s="296">
        <f t="shared" si="138"/>
        <v>10965</v>
      </c>
      <c r="F181" s="296"/>
      <c r="G181" s="276">
        <v>2521</v>
      </c>
      <c r="H181" s="276">
        <v>2934</v>
      </c>
      <c r="I181" s="277">
        <v>2814</v>
      </c>
      <c r="J181" s="276">
        <v>2696</v>
      </c>
      <c r="K181" s="53">
        <v>11546</v>
      </c>
      <c r="L181" s="276">
        <v>12123</v>
      </c>
      <c r="M181" s="278">
        <v>12669</v>
      </c>
    </row>
    <row r="182" spans="1:13" ht="15.75">
      <c r="A182" s="330"/>
      <c r="B182" s="320" t="s">
        <v>409</v>
      </c>
      <c r="C182" s="331"/>
      <c r="D182" s="60" t="s">
        <v>400</v>
      </c>
      <c r="E182" s="296">
        <f t="shared" si="138"/>
        <v>0</v>
      </c>
      <c r="F182" s="296"/>
      <c r="G182" s="276">
        <v>0</v>
      </c>
      <c r="H182" s="276">
        <v>0</v>
      </c>
      <c r="I182" s="277"/>
      <c r="J182" s="276"/>
      <c r="K182" s="53">
        <v>0</v>
      </c>
      <c r="L182" s="276">
        <v>0</v>
      </c>
      <c r="M182" s="278">
        <v>0</v>
      </c>
    </row>
    <row r="183" spans="1:13" ht="15.75">
      <c r="A183" s="325" t="s">
        <v>95</v>
      </c>
      <c r="B183" s="326"/>
      <c r="C183" s="327"/>
      <c r="D183" s="150" t="s">
        <v>368</v>
      </c>
      <c r="E183" s="296">
        <f t="shared" si="138"/>
        <v>36401</v>
      </c>
      <c r="F183" s="296"/>
      <c r="G183" s="276">
        <v>10901</v>
      </c>
      <c r="H183" s="276">
        <v>11900</v>
      </c>
      <c r="I183" s="277">
        <v>10800</v>
      </c>
      <c r="J183" s="276">
        <v>2800</v>
      </c>
      <c r="K183" s="53">
        <v>38331</v>
      </c>
      <c r="L183" s="276">
        <v>40248</v>
      </c>
      <c r="M183" s="278">
        <v>42059</v>
      </c>
    </row>
    <row r="184" spans="1:13" ht="44.25" customHeight="1">
      <c r="A184" s="1001" t="s">
        <v>74</v>
      </c>
      <c r="B184" s="1002"/>
      <c r="C184" s="1002"/>
      <c r="D184" s="150" t="s">
        <v>369</v>
      </c>
      <c r="E184" s="296">
        <f t="shared" si="138"/>
        <v>0</v>
      </c>
      <c r="F184" s="296">
        <f>F186+F187+F188</f>
        <v>0</v>
      </c>
      <c r="G184" s="271">
        <f aca="true" t="shared" si="142" ref="G184:M184">G186+G187+G188</f>
        <v>0</v>
      </c>
      <c r="H184" s="271">
        <f t="shared" si="142"/>
        <v>0</v>
      </c>
      <c r="I184" s="271">
        <f t="shared" si="142"/>
        <v>0</v>
      </c>
      <c r="J184" s="271">
        <f t="shared" si="142"/>
        <v>0</v>
      </c>
      <c r="K184" s="271">
        <f t="shared" si="142"/>
        <v>0</v>
      </c>
      <c r="L184" s="271">
        <f t="shared" si="142"/>
        <v>0</v>
      </c>
      <c r="M184" s="272">
        <f t="shared" si="142"/>
        <v>0</v>
      </c>
    </row>
    <row r="185" spans="1:13" ht="15.75">
      <c r="A185" s="322" t="s">
        <v>372</v>
      </c>
      <c r="B185" s="323"/>
      <c r="C185" s="324"/>
      <c r="D185" s="60"/>
      <c r="E185" s="296"/>
      <c r="F185" s="296"/>
      <c r="G185" s="276"/>
      <c r="H185" s="276"/>
      <c r="I185" s="277"/>
      <c r="J185" s="276"/>
      <c r="K185" s="53"/>
      <c r="L185" s="276"/>
      <c r="M185" s="278"/>
    </row>
    <row r="186" spans="1:13" ht="41.25" customHeight="1">
      <c r="A186" s="332"/>
      <c r="B186" s="975" t="s">
        <v>252</v>
      </c>
      <c r="C186" s="975"/>
      <c r="D186" s="60" t="s">
        <v>370</v>
      </c>
      <c r="E186" s="296">
        <f t="shared" si="138"/>
        <v>0</v>
      </c>
      <c r="F186" s="296"/>
      <c r="G186" s="276"/>
      <c r="H186" s="276"/>
      <c r="I186" s="277"/>
      <c r="J186" s="276"/>
      <c r="K186" s="53"/>
      <c r="L186" s="276"/>
      <c r="M186" s="278"/>
    </row>
    <row r="187" spans="1:13" ht="39.75" customHeight="1">
      <c r="A187" s="332"/>
      <c r="B187" s="975" t="s">
        <v>663</v>
      </c>
      <c r="C187" s="975"/>
      <c r="D187" s="60" t="s">
        <v>371</v>
      </c>
      <c r="E187" s="296">
        <f t="shared" si="138"/>
        <v>0</v>
      </c>
      <c r="F187" s="296"/>
      <c r="G187" s="276"/>
      <c r="H187" s="276"/>
      <c r="I187" s="277"/>
      <c r="J187" s="276"/>
      <c r="K187" s="53"/>
      <c r="L187" s="276"/>
      <c r="M187" s="278"/>
    </row>
    <row r="188" spans="1:13" ht="15.75">
      <c r="A188" s="332"/>
      <c r="B188" s="975" t="s">
        <v>331</v>
      </c>
      <c r="C188" s="975"/>
      <c r="D188" s="60" t="s">
        <v>332</v>
      </c>
      <c r="E188" s="296">
        <f t="shared" si="138"/>
        <v>0</v>
      </c>
      <c r="F188" s="296"/>
      <c r="G188" s="333"/>
      <c r="H188" s="333"/>
      <c r="I188" s="334"/>
      <c r="J188" s="333"/>
      <c r="K188" s="53"/>
      <c r="L188" s="333"/>
      <c r="M188" s="278"/>
    </row>
    <row r="189" spans="1:13" ht="45" customHeight="1">
      <c r="A189" s="1091" t="s">
        <v>241</v>
      </c>
      <c r="B189" s="1092"/>
      <c r="C189" s="1092"/>
      <c r="D189" s="150" t="s">
        <v>174</v>
      </c>
      <c r="E189" s="297">
        <f t="shared" si="138"/>
        <v>51132</v>
      </c>
      <c r="F189" s="297">
        <f>F190+F193</f>
        <v>0</v>
      </c>
      <c r="G189" s="291">
        <f aca="true" t="shared" si="143" ref="G189:M189">G190+G193</f>
        <v>14918</v>
      </c>
      <c r="H189" s="291">
        <f t="shared" si="143"/>
        <v>14965</v>
      </c>
      <c r="I189" s="291">
        <f t="shared" si="143"/>
        <v>11131</v>
      </c>
      <c r="J189" s="291">
        <f t="shared" si="143"/>
        <v>10118</v>
      </c>
      <c r="K189" s="291">
        <f t="shared" si="143"/>
        <v>53841</v>
      </c>
      <c r="L189" s="291">
        <f t="shared" si="143"/>
        <v>56533</v>
      </c>
      <c r="M189" s="292">
        <f t="shared" si="143"/>
        <v>59076</v>
      </c>
    </row>
    <row r="190" spans="1:13" ht="15.75">
      <c r="A190" s="328" t="s">
        <v>242</v>
      </c>
      <c r="B190" s="335"/>
      <c r="C190" s="336"/>
      <c r="D190" s="150" t="s">
        <v>324</v>
      </c>
      <c r="E190" s="337">
        <f t="shared" si="138"/>
        <v>500</v>
      </c>
      <c r="F190" s="337">
        <f>F192</f>
        <v>0</v>
      </c>
      <c r="G190" s="337">
        <f aca="true" t="shared" si="144" ref="G190:M190">G192</f>
        <v>164</v>
      </c>
      <c r="H190" s="337">
        <f t="shared" si="144"/>
        <v>126</v>
      </c>
      <c r="I190" s="337">
        <f t="shared" si="144"/>
        <v>114</v>
      </c>
      <c r="J190" s="337">
        <f t="shared" si="144"/>
        <v>96</v>
      </c>
      <c r="K190" s="337">
        <f t="shared" si="144"/>
        <v>526</v>
      </c>
      <c r="L190" s="337">
        <f t="shared" si="144"/>
        <v>552</v>
      </c>
      <c r="M190" s="338">
        <f t="shared" si="144"/>
        <v>576</v>
      </c>
    </row>
    <row r="191" spans="1:13" ht="15.75">
      <c r="A191" s="322" t="s">
        <v>372</v>
      </c>
      <c r="B191" s="323"/>
      <c r="C191" s="324"/>
      <c r="D191" s="60"/>
      <c r="E191" s="337"/>
      <c r="F191" s="337"/>
      <c r="G191" s="59"/>
      <c r="H191" s="59"/>
      <c r="I191" s="339"/>
      <c r="J191" s="59"/>
      <c r="K191" s="58"/>
      <c r="L191" s="59"/>
      <c r="M191" s="340"/>
    </row>
    <row r="192" spans="1:13" ht="15.75">
      <c r="A192" s="319"/>
      <c r="B192" s="320" t="s">
        <v>410</v>
      </c>
      <c r="C192" s="327"/>
      <c r="D192" s="60" t="s">
        <v>694</v>
      </c>
      <c r="E192" s="296">
        <f t="shared" si="138"/>
        <v>500</v>
      </c>
      <c r="F192" s="296"/>
      <c r="G192" s="298">
        <v>164</v>
      </c>
      <c r="H192" s="298">
        <v>126</v>
      </c>
      <c r="I192" s="299">
        <v>114</v>
      </c>
      <c r="J192" s="298">
        <v>96</v>
      </c>
      <c r="K192" s="141">
        <v>526</v>
      </c>
      <c r="L192" s="298">
        <v>552</v>
      </c>
      <c r="M192" s="341">
        <v>576</v>
      </c>
    </row>
    <row r="193" spans="1:13" ht="15.75">
      <c r="A193" s="1091" t="s">
        <v>243</v>
      </c>
      <c r="B193" s="1092"/>
      <c r="C193" s="1092"/>
      <c r="D193" s="150" t="s">
        <v>325</v>
      </c>
      <c r="E193" s="296">
        <f t="shared" si="138"/>
        <v>50632</v>
      </c>
      <c r="F193" s="296">
        <f>F195+F197+F198</f>
        <v>0</v>
      </c>
      <c r="G193" s="296">
        <f aca="true" t="shared" si="145" ref="G193:M193">G195+G197+G198</f>
        <v>14754</v>
      </c>
      <c r="H193" s="296">
        <f t="shared" si="145"/>
        <v>14839</v>
      </c>
      <c r="I193" s="296">
        <f t="shared" si="145"/>
        <v>11017</v>
      </c>
      <c r="J193" s="296">
        <f t="shared" si="145"/>
        <v>10022</v>
      </c>
      <c r="K193" s="296">
        <f t="shared" si="145"/>
        <v>53315</v>
      </c>
      <c r="L193" s="296">
        <f t="shared" si="145"/>
        <v>55981</v>
      </c>
      <c r="M193" s="342">
        <f t="shared" si="145"/>
        <v>58500</v>
      </c>
    </row>
    <row r="194" spans="1:13" ht="15.75">
      <c r="A194" s="322" t="s">
        <v>372</v>
      </c>
      <c r="B194" s="323"/>
      <c r="C194" s="324"/>
      <c r="D194" s="60"/>
      <c r="E194" s="296"/>
      <c r="F194" s="296"/>
      <c r="G194" s="298"/>
      <c r="H194" s="298"/>
      <c r="I194" s="299"/>
      <c r="J194" s="298"/>
      <c r="K194" s="141"/>
      <c r="L194" s="298"/>
      <c r="M194" s="341"/>
    </row>
    <row r="195" spans="1:13" ht="15.75">
      <c r="A195" s="330"/>
      <c r="B195" s="343" t="s">
        <v>244</v>
      </c>
      <c r="C195" s="327"/>
      <c r="D195" s="60" t="s">
        <v>336</v>
      </c>
      <c r="E195" s="296">
        <f t="shared" si="138"/>
        <v>50232</v>
      </c>
      <c r="F195" s="298">
        <f>F196</f>
        <v>0</v>
      </c>
      <c r="G195" s="298">
        <f aca="true" t="shared" si="146" ref="G195:M195">G196</f>
        <v>14644</v>
      </c>
      <c r="H195" s="298">
        <f t="shared" si="146"/>
        <v>14729</v>
      </c>
      <c r="I195" s="298">
        <f t="shared" si="146"/>
        <v>10907</v>
      </c>
      <c r="J195" s="298">
        <f t="shared" si="146"/>
        <v>9952</v>
      </c>
      <c r="K195" s="298">
        <f t="shared" si="146"/>
        <v>52894</v>
      </c>
      <c r="L195" s="298">
        <f t="shared" si="146"/>
        <v>55539</v>
      </c>
      <c r="M195" s="344">
        <f t="shared" si="146"/>
        <v>58038</v>
      </c>
    </row>
    <row r="196" spans="1:13" ht="15.75">
      <c r="A196" s="330"/>
      <c r="B196" s="343"/>
      <c r="C196" s="321" t="s">
        <v>245</v>
      </c>
      <c r="D196" s="60" t="s">
        <v>220</v>
      </c>
      <c r="E196" s="296">
        <f t="shared" si="138"/>
        <v>50232</v>
      </c>
      <c r="F196" s="298"/>
      <c r="G196" s="298">
        <v>14644</v>
      </c>
      <c r="H196" s="298">
        <v>14729</v>
      </c>
      <c r="I196" s="299">
        <v>10907</v>
      </c>
      <c r="J196" s="298">
        <v>9952</v>
      </c>
      <c r="K196" s="141">
        <v>52894</v>
      </c>
      <c r="L196" s="298">
        <v>55539</v>
      </c>
      <c r="M196" s="341">
        <v>58038</v>
      </c>
    </row>
    <row r="197" spans="1:13" ht="15.75">
      <c r="A197" s="330"/>
      <c r="B197" s="343" t="s">
        <v>337</v>
      </c>
      <c r="C197" s="327"/>
      <c r="D197" s="60" t="s">
        <v>376</v>
      </c>
      <c r="E197" s="296">
        <f t="shared" si="138"/>
        <v>400</v>
      </c>
      <c r="F197" s="298"/>
      <c r="G197" s="298">
        <v>110</v>
      </c>
      <c r="H197" s="298">
        <v>110</v>
      </c>
      <c r="I197" s="299">
        <v>110</v>
      </c>
      <c r="J197" s="298">
        <v>70</v>
      </c>
      <c r="K197" s="141">
        <v>421</v>
      </c>
      <c r="L197" s="298">
        <v>442</v>
      </c>
      <c r="M197" s="341">
        <v>462</v>
      </c>
    </row>
    <row r="198" spans="1:13" ht="15.75">
      <c r="A198" s="330"/>
      <c r="B198" s="343" t="s">
        <v>39</v>
      </c>
      <c r="C198" s="327"/>
      <c r="D198" s="60" t="s">
        <v>38</v>
      </c>
      <c r="E198" s="296">
        <f t="shared" si="138"/>
        <v>0</v>
      </c>
      <c r="F198" s="298"/>
      <c r="G198" s="298"/>
      <c r="H198" s="298"/>
      <c r="I198" s="299"/>
      <c r="J198" s="298"/>
      <c r="K198" s="141"/>
      <c r="L198" s="298"/>
      <c r="M198" s="341"/>
    </row>
    <row r="199" spans="1:13" ht="15.75">
      <c r="A199" s="1001" t="s">
        <v>355</v>
      </c>
      <c r="B199" s="1002"/>
      <c r="C199" s="1002"/>
      <c r="D199" s="150" t="s">
        <v>518</v>
      </c>
      <c r="E199" s="297">
        <f t="shared" si="138"/>
        <v>485890</v>
      </c>
      <c r="F199" s="345">
        <f>F200+F218+F226+F244</f>
        <v>262</v>
      </c>
      <c r="G199" s="345">
        <f aca="true" t="shared" si="147" ref="G199:M199">G200+G218+G226+G244</f>
        <v>173051</v>
      </c>
      <c r="H199" s="345">
        <f t="shared" si="147"/>
        <v>130484</v>
      </c>
      <c r="I199" s="345">
        <f t="shared" si="147"/>
        <v>103067</v>
      </c>
      <c r="J199" s="345">
        <f t="shared" si="147"/>
        <v>79288</v>
      </c>
      <c r="K199" s="345">
        <f t="shared" si="147"/>
        <v>511639</v>
      </c>
      <c r="L199" s="345">
        <f t="shared" si="147"/>
        <v>537221</v>
      </c>
      <c r="M199" s="346">
        <f t="shared" si="147"/>
        <v>561397</v>
      </c>
    </row>
    <row r="200" spans="1:13" ht="15.75">
      <c r="A200" s="1001" t="s">
        <v>793</v>
      </c>
      <c r="B200" s="1002"/>
      <c r="C200" s="1002"/>
      <c r="D200" s="150" t="s">
        <v>93</v>
      </c>
      <c r="E200" s="296">
        <f t="shared" si="138"/>
        <v>131230</v>
      </c>
      <c r="F200" s="298">
        <f>F202+F205+F209+F210+F212+F215+F217</f>
        <v>262</v>
      </c>
      <c r="G200" s="298">
        <f aca="true" t="shared" si="148" ref="G200:M200">G202+G205+G209+G210+G212+G215+G217</f>
        <v>67902</v>
      </c>
      <c r="H200" s="298">
        <f t="shared" si="148"/>
        <v>32768</v>
      </c>
      <c r="I200" s="298">
        <f t="shared" si="148"/>
        <v>16597</v>
      </c>
      <c r="J200" s="298">
        <f t="shared" si="148"/>
        <v>13963</v>
      </c>
      <c r="K200" s="298">
        <f t="shared" si="148"/>
        <v>138181</v>
      </c>
      <c r="L200" s="298">
        <f t="shared" si="148"/>
        <v>145086</v>
      </c>
      <c r="M200" s="344">
        <f t="shared" si="148"/>
        <v>151616</v>
      </c>
    </row>
    <row r="201" spans="1:13" ht="15.75">
      <c r="A201" s="273" t="s">
        <v>372</v>
      </c>
      <c r="B201" s="274"/>
      <c r="C201" s="275"/>
      <c r="D201" s="60"/>
      <c r="E201" s="296"/>
      <c r="F201" s="298"/>
      <c r="G201" s="298"/>
      <c r="H201" s="298"/>
      <c r="I201" s="299"/>
      <c r="J201" s="298"/>
      <c r="K201" s="141"/>
      <c r="L201" s="298"/>
      <c r="M201" s="341"/>
    </row>
    <row r="202" spans="1:13" ht="15.75">
      <c r="A202" s="287"/>
      <c r="B202" s="280" t="s">
        <v>263</v>
      </c>
      <c r="C202" s="91"/>
      <c r="D202" s="60" t="s">
        <v>443</v>
      </c>
      <c r="E202" s="296">
        <f t="shared" si="138"/>
        <v>42729</v>
      </c>
      <c r="F202" s="298">
        <f>F203+F204</f>
        <v>146</v>
      </c>
      <c r="G202" s="298">
        <f aca="true" t="shared" si="149" ref="G202:M202">G203+G204</f>
        <v>25460</v>
      </c>
      <c r="H202" s="298">
        <f t="shared" si="149"/>
        <v>10312</v>
      </c>
      <c r="I202" s="298">
        <f t="shared" si="149"/>
        <v>4161</v>
      </c>
      <c r="J202" s="298">
        <f t="shared" si="149"/>
        <v>2796</v>
      </c>
      <c r="K202" s="298">
        <f t="shared" si="149"/>
        <v>44992</v>
      </c>
      <c r="L202" s="298">
        <f t="shared" si="149"/>
        <v>47239</v>
      </c>
      <c r="M202" s="344">
        <f t="shared" si="149"/>
        <v>49365</v>
      </c>
    </row>
    <row r="203" spans="1:13" ht="15.75">
      <c r="A203" s="287"/>
      <c r="B203" s="280"/>
      <c r="C203" s="281" t="s">
        <v>221</v>
      </c>
      <c r="D203" s="60" t="s">
        <v>227</v>
      </c>
      <c r="E203" s="296">
        <f t="shared" si="138"/>
        <v>21527</v>
      </c>
      <c r="F203" s="298">
        <v>105</v>
      </c>
      <c r="G203" s="298">
        <v>11967</v>
      </c>
      <c r="H203" s="298">
        <v>5839</v>
      </c>
      <c r="I203" s="299">
        <v>2251</v>
      </c>
      <c r="J203" s="298">
        <v>1470</v>
      </c>
      <c r="K203" s="141">
        <v>22666</v>
      </c>
      <c r="L203" s="298">
        <v>23796</v>
      </c>
      <c r="M203" s="341">
        <v>24867</v>
      </c>
    </row>
    <row r="204" spans="1:13" ht="15.75">
      <c r="A204" s="287"/>
      <c r="B204" s="280"/>
      <c r="C204" s="281" t="s">
        <v>222</v>
      </c>
      <c r="D204" s="60" t="s">
        <v>228</v>
      </c>
      <c r="E204" s="296">
        <f t="shared" si="138"/>
        <v>21202</v>
      </c>
      <c r="F204" s="298">
        <v>41</v>
      </c>
      <c r="G204" s="298">
        <v>13493</v>
      </c>
      <c r="H204" s="298">
        <v>4473</v>
      </c>
      <c r="I204" s="299">
        <v>1910</v>
      </c>
      <c r="J204" s="298">
        <v>1326</v>
      </c>
      <c r="K204" s="141">
        <v>22326</v>
      </c>
      <c r="L204" s="298">
        <v>23443</v>
      </c>
      <c r="M204" s="341">
        <v>24498</v>
      </c>
    </row>
    <row r="205" spans="1:13" ht="15.75">
      <c r="A205" s="287"/>
      <c r="B205" s="280" t="s">
        <v>568</v>
      </c>
      <c r="C205" s="294"/>
      <c r="D205" s="60" t="s">
        <v>687</v>
      </c>
      <c r="E205" s="296">
        <f t="shared" si="138"/>
        <v>57998</v>
      </c>
      <c r="F205" s="298">
        <f>F206+F207+F208</f>
        <v>93</v>
      </c>
      <c r="G205" s="298">
        <f aca="true" t="shared" si="150" ref="G205:M205">G206+G207+G208</f>
        <v>33084</v>
      </c>
      <c r="H205" s="298">
        <f t="shared" si="150"/>
        <v>13593</v>
      </c>
      <c r="I205" s="298">
        <f t="shared" si="150"/>
        <v>6580</v>
      </c>
      <c r="J205" s="298">
        <f t="shared" si="150"/>
        <v>4741</v>
      </c>
      <c r="K205" s="298">
        <f t="shared" si="150"/>
        <v>61071</v>
      </c>
      <c r="L205" s="298">
        <f t="shared" si="150"/>
        <v>64124</v>
      </c>
      <c r="M205" s="344">
        <f t="shared" si="150"/>
        <v>67009</v>
      </c>
    </row>
    <row r="206" spans="1:13" ht="15.75">
      <c r="A206" s="287"/>
      <c r="B206" s="280"/>
      <c r="C206" s="281" t="s">
        <v>225</v>
      </c>
      <c r="D206" s="60" t="s">
        <v>461</v>
      </c>
      <c r="E206" s="296">
        <f t="shared" si="138"/>
        <v>32758</v>
      </c>
      <c r="F206" s="298">
        <v>28</v>
      </c>
      <c r="G206" s="298">
        <v>17369</v>
      </c>
      <c r="H206" s="298">
        <v>7787</v>
      </c>
      <c r="I206" s="299">
        <v>4448</v>
      </c>
      <c r="J206" s="298">
        <v>3154</v>
      </c>
      <c r="K206" s="141">
        <v>34494</v>
      </c>
      <c r="L206" s="298">
        <v>36220</v>
      </c>
      <c r="M206" s="341">
        <v>37851</v>
      </c>
    </row>
    <row r="207" spans="1:13" ht="15.75">
      <c r="A207" s="287"/>
      <c r="B207" s="280"/>
      <c r="C207" s="281" t="s">
        <v>669</v>
      </c>
      <c r="D207" s="60" t="s">
        <v>462</v>
      </c>
      <c r="E207" s="296">
        <f t="shared" si="138"/>
        <v>25240</v>
      </c>
      <c r="F207" s="298">
        <v>65</v>
      </c>
      <c r="G207" s="298">
        <v>15715</v>
      </c>
      <c r="H207" s="298">
        <v>5806</v>
      </c>
      <c r="I207" s="299">
        <v>2132</v>
      </c>
      <c r="J207" s="298">
        <v>1587</v>
      </c>
      <c r="K207" s="141">
        <v>26577</v>
      </c>
      <c r="L207" s="298">
        <v>27904</v>
      </c>
      <c r="M207" s="341">
        <v>29158</v>
      </c>
    </row>
    <row r="208" spans="1:13" ht="15.75">
      <c r="A208" s="287"/>
      <c r="B208" s="280"/>
      <c r="C208" s="300" t="s">
        <v>502</v>
      </c>
      <c r="D208" s="60" t="s">
        <v>463</v>
      </c>
      <c r="E208" s="296">
        <f t="shared" si="138"/>
        <v>0</v>
      </c>
      <c r="F208" s="296"/>
      <c r="G208" s="296"/>
      <c r="H208" s="296"/>
      <c r="I208" s="347"/>
      <c r="J208" s="296"/>
      <c r="K208" s="348"/>
      <c r="L208" s="296"/>
      <c r="M208" s="349"/>
    </row>
    <row r="209" spans="1:13" ht="15.75">
      <c r="A209" s="287"/>
      <c r="B209" s="280" t="s">
        <v>411</v>
      </c>
      <c r="C209" s="281"/>
      <c r="D209" s="60" t="s">
        <v>686</v>
      </c>
      <c r="E209" s="296">
        <f t="shared" si="138"/>
        <v>58</v>
      </c>
      <c r="F209" s="296"/>
      <c r="G209" s="296">
        <v>34</v>
      </c>
      <c r="H209" s="296">
        <v>16</v>
      </c>
      <c r="I209" s="347">
        <v>4</v>
      </c>
      <c r="J209" s="296">
        <v>4</v>
      </c>
      <c r="K209" s="348">
        <v>61</v>
      </c>
      <c r="L209" s="296">
        <v>64</v>
      </c>
      <c r="M209" s="349">
        <v>67</v>
      </c>
    </row>
    <row r="210" spans="1:13" ht="15.75">
      <c r="A210" s="287"/>
      <c r="B210" s="280" t="s">
        <v>264</v>
      </c>
      <c r="C210" s="91"/>
      <c r="D210" s="60" t="s">
        <v>685</v>
      </c>
      <c r="E210" s="296">
        <f t="shared" si="138"/>
        <v>3851</v>
      </c>
      <c r="F210" s="296">
        <f>F211</f>
        <v>23</v>
      </c>
      <c r="G210" s="296">
        <f aca="true" t="shared" si="151" ref="G210:M210">G211</f>
        <v>1301</v>
      </c>
      <c r="H210" s="296">
        <f t="shared" si="151"/>
        <v>1110</v>
      </c>
      <c r="I210" s="296">
        <f t="shared" si="151"/>
        <v>694</v>
      </c>
      <c r="J210" s="296">
        <f t="shared" si="151"/>
        <v>746</v>
      </c>
      <c r="K210" s="296">
        <f t="shared" si="151"/>
        <v>4054</v>
      </c>
      <c r="L210" s="296">
        <f t="shared" si="151"/>
        <v>4256</v>
      </c>
      <c r="M210" s="342">
        <f t="shared" si="151"/>
        <v>4448</v>
      </c>
    </row>
    <row r="211" spans="1:13" ht="15.75">
      <c r="A211" s="287"/>
      <c r="B211" s="280"/>
      <c r="C211" s="281" t="s">
        <v>26</v>
      </c>
      <c r="D211" s="60" t="s">
        <v>464</v>
      </c>
      <c r="E211" s="296">
        <f t="shared" si="138"/>
        <v>3851</v>
      </c>
      <c r="F211" s="296">
        <v>23</v>
      </c>
      <c r="G211" s="296">
        <v>1301</v>
      </c>
      <c r="H211" s="296">
        <v>1110</v>
      </c>
      <c r="I211" s="347">
        <v>694</v>
      </c>
      <c r="J211" s="296">
        <v>746</v>
      </c>
      <c r="K211" s="348">
        <v>4054</v>
      </c>
      <c r="L211" s="296">
        <v>4256</v>
      </c>
      <c r="M211" s="349">
        <v>4448</v>
      </c>
    </row>
    <row r="212" spans="1:13" ht="15.75">
      <c r="A212" s="287"/>
      <c r="B212" s="280" t="s">
        <v>521</v>
      </c>
      <c r="C212" s="281"/>
      <c r="D212" s="60" t="s">
        <v>653</v>
      </c>
      <c r="E212" s="296">
        <f t="shared" si="138"/>
        <v>0</v>
      </c>
      <c r="F212" s="296">
        <f>F213+F214</f>
        <v>0</v>
      </c>
      <c r="G212" s="296">
        <f aca="true" t="shared" si="152" ref="G212:M212">G213+G214</f>
        <v>0</v>
      </c>
      <c r="H212" s="296">
        <f t="shared" si="152"/>
        <v>0</v>
      </c>
      <c r="I212" s="296">
        <f t="shared" si="152"/>
        <v>0</v>
      </c>
      <c r="J212" s="296">
        <f t="shared" si="152"/>
        <v>0</v>
      </c>
      <c r="K212" s="296">
        <f t="shared" si="152"/>
        <v>0</v>
      </c>
      <c r="L212" s="296">
        <f t="shared" si="152"/>
        <v>0</v>
      </c>
      <c r="M212" s="342">
        <f t="shared" si="152"/>
        <v>0</v>
      </c>
    </row>
    <row r="213" spans="1:13" ht="15.75">
      <c r="A213" s="287"/>
      <c r="B213" s="280"/>
      <c r="C213" s="281" t="s">
        <v>27</v>
      </c>
      <c r="D213" s="60" t="s">
        <v>465</v>
      </c>
      <c r="E213" s="296">
        <f t="shared" si="138"/>
        <v>0</v>
      </c>
      <c r="F213" s="296"/>
      <c r="G213" s="296"/>
      <c r="H213" s="296"/>
      <c r="I213" s="347"/>
      <c r="J213" s="296"/>
      <c r="K213" s="348"/>
      <c r="L213" s="296"/>
      <c r="M213" s="349"/>
    </row>
    <row r="214" spans="1:13" ht="15.75">
      <c r="A214" s="287"/>
      <c r="B214" s="280"/>
      <c r="C214" s="281" t="s">
        <v>226</v>
      </c>
      <c r="D214" s="60" t="s">
        <v>466</v>
      </c>
      <c r="E214" s="296">
        <f t="shared" si="138"/>
        <v>0</v>
      </c>
      <c r="F214" s="296"/>
      <c r="G214" s="296"/>
      <c r="H214" s="296"/>
      <c r="I214" s="347"/>
      <c r="J214" s="296"/>
      <c r="K214" s="348"/>
      <c r="L214" s="296"/>
      <c r="M214" s="349"/>
    </row>
    <row r="215" spans="1:14" ht="15.75">
      <c r="A215" s="287"/>
      <c r="B215" s="280" t="s">
        <v>791</v>
      </c>
      <c r="C215" s="281"/>
      <c r="D215" s="60" t="s">
        <v>792</v>
      </c>
      <c r="E215" s="296">
        <f>G215+H215+I215+J215</f>
        <v>287</v>
      </c>
      <c r="F215" s="296">
        <f>F216</f>
        <v>0</v>
      </c>
      <c r="G215" s="296">
        <f aca="true" t="shared" si="153" ref="G215:M215">G216</f>
        <v>287</v>
      </c>
      <c r="H215" s="296">
        <f t="shared" si="153"/>
        <v>0</v>
      </c>
      <c r="I215" s="296">
        <f t="shared" si="153"/>
        <v>0</v>
      </c>
      <c r="J215" s="296">
        <f t="shared" si="153"/>
        <v>0</v>
      </c>
      <c r="K215" s="296">
        <f t="shared" si="153"/>
        <v>302</v>
      </c>
      <c r="L215" s="296">
        <f t="shared" si="153"/>
        <v>317</v>
      </c>
      <c r="M215" s="342">
        <f t="shared" si="153"/>
        <v>332</v>
      </c>
      <c r="N215" s="62"/>
    </row>
    <row r="216" spans="1:14" ht="15.75">
      <c r="A216" s="287"/>
      <c r="B216" s="280"/>
      <c r="C216" s="281" t="s">
        <v>789</v>
      </c>
      <c r="D216" s="60" t="s">
        <v>790</v>
      </c>
      <c r="E216" s="296">
        <f>G216+H216+I216+J216</f>
        <v>287</v>
      </c>
      <c r="F216" s="296">
        <v>0</v>
      </c>
      <c r="G216" s="296">
        <v>287</v>
      </c>
      <c r="H216" s="296">
        <v>0</v>
      </c>
      <c r="I216" s="347">
        <v>0</v>
      </c>
      <c r="J216" s="296">
        <v>0</v>
      </c>
      <c r="K216" s="348">
        <v>302</v>
      </c>
      <c r="L216" s="347">
        <v>317</v>
      </c>
      <c r="M216" s="350">
        <v>332</v>
      </c>
      <c r="N216" s="62"/>
    </row>
    <row r="217" spans="1:13" ht="15.75">
      <c r="A217" s="287"/>
      <c r="B217" s="286" t="s">
        <v>412</v>
      </c>
      <c r="C217" s="300"/>
      <c r="D217" s="60" t="s">
        <v>404</v>
      </c>
      <c r="E217" s="296">
        <f>G217+H217+I217+J217</f>
        <v>26307</v>
      </c>
      <c r="F217" s="296"/>
      <c r="G217" s="296">
        <v>7736</v>
      </c>
      <c r="H217" s="296">
        <v>7737</v>
      </c>
      <c r="I217" s="347">
        <v>5158</v>
      </c>
      <c r="J217" s="296">
        <v>5676</v>
      </c>
      <c r="K217" s="348">
        <v>27701</v>
      </c>
      <c r="L217" s="296">
        <v>29086</v>
      </c>
      <c r="M217" s="349">
        <v>30395</v>
      </c>
    </row>
    <row r="218" spans="1:13" ht="15.75">
      <c r="A218" s="285" t="s">
        <v>552</v>
      </c>
      <c r="B218" s="286"/>
      <c r="C218" s="86"/>
      <c r="D218" s="150" t="s">
        <v>688</v>
      </c>
      <c r="E218" s="296">
        <f t="shared" si="138"/>
        <v>0</v>
      </c>
      <c r="F218" s="296">
        <f>F220+F223+F224</f>
        <v>0</v>
      </c>
      <c r="G218" s="296">
        <f aca="true" t="shared" si="154" ref="G218:M218">G220+G223+G224</f>
        <v>0</v>
      </c>
      <c r="H218" s="296">
        <f t="shared" si="154"/>
        <v>0</v>
      </c>
      <c r="I218" s="296">
        <f t="shared" si="154"/>
        <v>0</v>
      </c>
      <c r="J218" s="296">
        <f t="shared" si="154"/>
        <v>0</v>
      </c>
      <c r="K218" s="296">
        <f t="shared" si="154"/>
        <v>0</v>
      </c>
      <c r="L218" s="296">
        <f t="shared" si="154"/>
        <v>0</v>
      </c>
      <c r="M218" s="342">
        <f t="shared" si="154"/>
        <v>0</v>
      </c>
    </row>
    <row r="219" spans="1:13" ht="15.75">
      <c r="A219" s="273" t="s">
        <v>372</v>
      </c>
      <c r="B219" s="274"/>
      <c r="C219" s="275"/>
      <c r="D219" s="60"/>
      <c r="E219" s="296"/>
      <c r="F219" s="296"/>
      <c r="G219" s="296"/>
      <c r="H219" s="296"/>
      <c r="I219" s="347"/>
      <c r="J219" s="296"/>
      <c r="K219" s="348"/>
      <c r="L219" s="296"/>
      <c r="M219" s="349"/>
    </row>
    <row r="220" spans="1:13" ht="29.25" customHeight="1">
      <c r="A220" s="301"/>
      <c r="B220" s="979" t="s">
        <v>155</v>
      </c>
      <c r="C220" s="979"/>
      <c r="D220" s="60" t="s">
        <v>689</v>
      </c>
      <c r="E220" s="296">
        <f t="shared" si="138"/>
        <v>0</v>
      </c>
      <c r="F220" s="296">
        <f>F221+F222</f>
        <v>0</v>
      </c>
      <c r="G220" s="296">
        <f aca="true" t="shared" si="155" ref="G220:M220">G221+G222</f>
        <v>0</v>
      </c>
      <c r="H220" s="296">
        <f t="shared" si="155"/>
        <v>0</v>
      </c>
      <c r="I220" s="296">
        <f t="shared" si="155"/>
        <v>0</v>
      </c>
      <c r="J220" s="296">
        <f t="shared" si="155"/>
        <v>0</v>
      </c>
      <c r="K220" s="296">
        <f t="shared" si="155"/>
        <v>0</v>
      </c>
      <c r="L220" s="296">
        <f t="shared" si="155"/>
        <v>0</v>
      </c>
      <c r="M220" s="342">
        <f t="shared" si="155"/>
        <v>0</v>
      </c>
    </row>
    <row r="221" spans="1:13" ht="18" customHeight="1">
      <c r="A221" s="301"/>
      <c r="B221" s="286"/>
      <c r="C221" s="300" t="s">
        <v>701</v>
      </c>
      <c r="D221" s="60" t="s">
        <v>406</v>
      </c>
      <c r="E221" s="296">
        <f t="shared" si="138"/>
        <v>0</v>
      </c>
      <c r="F221" s="296"/>
      <c r="G221" s="296"/>
      <c r="H221" s="296"/>
      <c r="I221" s="347"/>
      <c r="J221" s="296"/>
      <c r="K221" s="348"/>
      <c r="L221" s="296"/>
      <c r="M221" s="349"/>
    </row>
    <row r="222" spans="1:13" ht="18" customHeight="1">
      <c r="A222" s="301"/>
      <c r="B222" s="286"/>
      <c r="C222" s="300" t="s">
        <v>269</v>
      </c>
      <c r="D222" s="60" t="s">
        <v>529</v>
      </c>
      <c r="E222" s="296">
        <f t="shared" si="138"/>
        <v>0</v>
      </c>
      <c r="F222" s="296"/>
      <c r="G222" s="296"/>
      <c r="H222" s="296"/>
      <c r="I222" s="347"/>
      <c r="J222" s="296"/>
      <c r="K222" s="348"/>
      <c r="L222" s="296"/>
      <c r="M222" s="349"/>
    </row>
    <row r="223" spans="1:13" ht="18" customHeight="1">
      <c r="A223" s="301"/>
      <c r="B223" s="286" t="s">
        <v>553</v>
      </c>
      <c r="C223" s="300"/>
      <c r="D223" s="60" t="s">
        <v>554</v>
      </c>
      <c r="E223" s="296">
        <f t="shared" si="138"/>
        <v>0</v>
      </c>
      <c r="F223" s="296"/>
      <c r="G223" s="296"/>
      <c r="H223" s="296"/>
      <c r="I223" s="347"/>
      <c r="J223" s="296"/>
      <c r="K223" s="348"/>
      <c r="L223" s="296"/>
      <c r="M223" s="349"/>
    </row>
    <row r="224" spans="1:13" ht="15.75">
      <c r="A224" s="287"/>
      <c r="B224" s="280" t="s">
        <v>73</v>
      </c>
      <c r="C224" s="281"/>
      <c r="D224" s="60" t="s">
        <v>690</v>
      </c>
      <c r="E224" s="296">
        <f t="shared" si="138"/>
        <v>0</v>
      </c>
      <c r="F224" s="296">
        <f>F225</f>
        <v>0</v>
      </c>
      <c r="G224" s="296">
        <f aca="true" t="shared" si="156" ref="G224:M224">G225</f>
        <v>0</v>
      </c>
      <c r="H224" s="296">
        <f t="shared" si="156"/>
        <v>0</v>
      </c>
      <c r="I224" s="296">
        <f t="shared" si="156"/>
        <v>0</v>
      </c>
      <c r="J224" s="296">
        <f t="shared" si="156"/>
        <v>0</v>
      </c>
      <c r="K224" s="296">
        <f t="shared" si="156"/>
        <v>0</v>
      </c>
      <c r="L224" s="296">
        <f t="shared" si="156"/>
        <v>0</v>
      </c>
      <c r="M224" s="342">
        <f t="shared" si="156"/>
        <v>0</v>
      </c>
    </row>
    <row r="225" spans="1:13" ht="15.75">
      <c r="A225" s="287"/>
      <c r="B225" s="280"/>
      <c r="C225" s="300" t="s">
        <v>467</v>
      </c>
      <c r="D225" s="60" t="s">
        <v>468</v>
      </c>
      <c r="E225" s="296">
        <f t="shared" si="138"/>
        <v>0</v>
      </c>
      <c r="F225" s="296"/>
      <c r="G225" s="296"/>
      <c r="H225" s="296"/>
      <c r="I225" s="347"/>
      <c r="J225" s="296"/>
      <c r="K225" s="348"/>
      <c r="L225" s="296"/>
      <c r="M225" s="349"/>
    </row>
    <row r="226" spans="1:13" ht="15.75">
      <c r="A226" s="987" t="s">
        <v>522</v>
      </c>
      <c r="B226" s="988"/>
      <c r="C226" s="988"/>
      <c r="D226" s="150" t="s">
        <v>171</v>
      </c>
      <c r="E226" s="296">
        <f t="shared" si="138"/>
        <v>94840</v>
      </c>
      <c r="F226" s="296">
        <f>F228+F238+F242+F243</f>
        <v>0</v>
      </c>
      <c r="G226" s="296">
        <f aca="true" t="shared" si="157" ref="G226:M226">G228+G238+G242+G243</f>
        <v>25193</v>
      </c>
      <c r="H226" s="296">
        <f t="shared" si="157"/>
        <v>25266</v>
      </c>
      <c r="I226" s="296">
        <f t="shared" si="157"/>
        <v>23285</v>
      </c>
      <c r="J226" s="296">
        <f t="shared" si="157"/>
        <v>21096</v>
      </c>
      <c r="K226" s="296">
        <f t="shared" si="157"/>
        <v>99867</v>
      </c>
      <c r="L226" s="296">
        <f t="shared" si="157"/>
        <v>104860</v>
      </c>
      <c r="M226" s="342">
        <f t="shared" si="157"/>
        <v>109581</v>
      </c>
    </row>
    <row r="227" spans="1:13" ht="18" customHeight="1">
      <c r="A227" s="273" t="s">
        <v>372</v>
      </c>
      <c r="B227" s="274"/>
      <c r="C227" s="275"/>
      <c r="D227" s="60"/>
      <c r="E227" s="296"/>
      <c r="F227" s="296"/>
      <c r="G227" s="296"/>
      <c r="H227" s="296"/>
      <c r="I227" s="347"/>
      <c r="J227" s="296"/>
      <c r="K227" s="348"/>
      <c r="L227" s="296"/>
      <c r="M227" s="349"/>
    </row>
    <row r="228" spans="1:13" ht="27.75" customHeight="1">
      <c r="A228" s="301"/>
      <c r="B228" s="1052" t="s">
        <v>247</v>
      </c>
      <c r="C228" s="1052"/>
      <c r="D228" s="60" t="s">
        <v>691</v>
      </c>
      <c r="E228" s="296">
        <f t="shared" si="138"/>
        <v>0</v>
      </c>
      <c r="F228" s="296">
        <f>SUM(F229:F237)</f>
        <v>0</v>
      </c>
      <c r="G228" s="296">
        <f aca="true" t="shared" si="158" ref="G228:M228">SUM(G229:G237)</f>
        <v>0</v>
      </c>
      <c r="H228" s="296">
        <f t="shared" si="158"/>
        <v>0</v>
      </c>
      <c r="I228" s="296">
        <f t="shared" si="158"/>
        <v>0</v>
      </c>
      <c r="J228" s="296">
        <f t="shared" si="158"/>
        <v>0</v>
      </c>
      <c r="K228" s="296">
        <f t="shared" si="158"/>
        <v>0</v>
      </c>
      <c r="L228" s="296">
        <f t="shared" si="158"/>
        <v>0</v>
      </c>
      <c r="M228" s="342">
        <f t="shared" si="158"/>
        <v>0</v>
      </c>
    </row>
    <row r="229" spans="1:13" ht="18" customHeight="1">
      <c r="A229" s="301"/>
      <c r="B229" s="280"/>
      <c r="C229" s="300" t="s">
        <v>469</v>
      </c>
      <c r="D229" s="351" t="s">
        <v>137</v>
      </c>
      <c r="E229" s="296">
        <f t="shared" si="138"/>
        <v>0</v>
      </c>
      <c r="F229" s="296"/>
      <c r="G229" s="296"/>
      <c r="H229" s="296"/>
      <c r="I229" s="347"/>
      <c r="J229" s="296"/>
      <c r="K229" s="348"/>
      <c r="L229" s="296"/>
      <c r="M229" s="349"/>
    </row>
    <row r="230" spans="1:13" ht="18" customHeight="1">
      <c r="A230" s="301"/>
      <c r="B230" s="280"/>
      <c r="C230" s="86" t="s">
        <v>470</v>
      </c>
      <c r="D230" s="351" t="s">
        <v>138</v>
      </c>
      <c r="E230" s="296">
        <f t="shared" si="138"/>
        <v>0</v>
      </c>
      <c r="F230" s="296"/>
      <c r="G230" s="296"/>
      <c r="H230" s="296"/>
      <c r="I230" s="347"/>
      <c r="J230" s="296"/>
      <c r="K230" s="348"/>
      <c r="L230" s="296"/>
      <c r="M230" s="349"/>
    </row>
    <row r="231" spans="1:13" ht="18" customHeight="1">
      <c r="A231" s="301"/>
      <c r="B231" s="280"/>
      <c r="C231" s="300" t="s">
        <v>535</v>
      </c>
      <c r="D231" s="351" t="s">
        <v>139</v>
      </c>
      <c r="E231" s="296">
        <f t="shared" si="138"/>
        <v>0</v>
      </c>
      <c r="F231" s="296"/>
      <c r="G231" s="296"/>
      <c r="H231" s="296"/>
      <c r="I231" s="347"/>
      <c r="J231" s="296"/>
      <c r="K231" s="348"/>
      <c r="L231" s="296"/>
      <c r="M231" s="349"/>
    </row>
    <row r="232" spans="1:13" ht="18" customHeight="1">
      <c r="A232" s="301"/>
      <c r="B232" s="280"/>
      <c r="C232" s="86" t="s">
        <v>536</v>
      </c>
      <c r="D232" s="351" t="s">
        <v>140</v>
      </c>
      <c r="E232" s="296">
        <f t="shared" si="138"/>
        <v>0</v>
      </c>
      <c r="F232" s="296"/>
      <c r="G232" s="296"/>
      <c r="H232" s="296"/>
      <c r="I232" s="347"/>
      <c r="J232" s="296"/>
      <c r="K232" s="348"/>
      <c r="L232" s="296"/>
      <c r="M232" s="349"/>
    </row>
    <row r="233" spans="1:13" ht="18" customHeight="1">
      <c r="A233" s="301"/>
      <c r="B233" s="280"/>
      <c r="C233" s="86" t="s">
        <v>537</v>
      </c>
      <c r="D233" s="351" t="s">
        <v>141</v>
      </c>
      <c r="E233" s="296">
        <f t="shared" si="138"/>
        <v>0</v>
      </c>
      <c r="F233" s="296"/>
      <c r="G233" s="296"/>
      <c r="H233" s="296"/>
      <c r="I233" s="347"/>
      <c r="J233" s="296"/>
      <c r="K233" s="348"/>
      <c r="L233" s="296"/>
      <c r="M233" s="349"/>
    </row>
    <row r="234" spans="1:13" ht="18" customHeight="1">
      <c r="A234" s="301"/>
      <c r="B234" s="280"/>
      <c r="C234" s="86" t="s">
        <v>538</v>
      </c>
      <c r="D234" s="351" t="s">
        <v>142</v>
      </c>
      <c r="E234" s="296">
        <f t="shared" si="138"/>
        <v>0</v>
      </c>
      <c r="F234" s="296"/>
      <c r="G234" s="296"/>
      <c r="H234" s="296"/>
      <c r="I234" s="347"/>
      <c r="J234" s="296"/>
      <c r="K234" s="348"/>
      <c r="L234" s="296"/>
      <c r="M234" s="349"/>
    </row>
    <row r="235" spans="1:13" ht="18" customHeight="1">
      <c r="A235" s="301"/>
      <c r="B235" s="280"/>
      <c r="C235" s="86" t="s">
        <v>539</v>
      </c>
      <c r="D235" s="351" t="s">
        <v>143</v>
      </c>
      <c r="E235" s="296">
        <f t="shared" si="138"/>
        <v>0</v>
      </c>
      <c r="F235" s="296"/>
      <c r="G235" s="296"/>
      <c r="H235" s="296"/>
      <c r="I235" s="347"/>
      <c r="J235" s="296"/>
      <c r="K235" s="348"/>
      <c r="L235" s="296"/>
      <c r="M235" s="349"/>
    </row>
    <row r="236" spans="1:13" ht="18" customHeight="1">
      <c r="A236" s="301"/>
      <c r="B236" s="280"/>
      <c r="C236" s="86" t="s">
        <v>135</v>
      </c>
      <c r="D236" s="351" t="s">
        <v>42</v>
      </c>
      <c r="E236" s="296">
        <f aca="true" t="shared" si="159" ref="E236:E298">G236+H236+I236+J236</f>
        <v>0</v>
      </c>
      <c r="F236" s="296"/>
      <c r="G236" s="296"/>
      <c r="H236" s="296"/>
      <c r="I236" s="347"/>
      <c r="J236" s="296"/>
      <c r="K236" s="348"/>
      <c r="L236" s="296"/>
      <c r="M236" s="349"/>
    </row>
    <row r="237" spans="1:13" ht="18" customHeight="1">
      <c r="A237" s="301"/>
      <c r="B237" s="280"/>
      <c r="C237" s="300" t="s">
        <v>136</v>
      </c>
      <c r="D237" s="351" t="s">
        <v>43</v>
      </c>
      <c r="E237" s="296">
        <f t="shared" si="159"/>
        <v>0</v>
      </c>
      <c r="F237" s="296"/>
      <c r="G237" s="296"/>
      <c r="H237" s="296"/>
      <c r="I237" s="347"/>
      <c r="J237" s="296"/>
      <c r="K237" s="348"/>
      <c r="L237" s="296"/>
      <c r="M237" s="349"/>
    </row>
    <row r="238" spans="1:13" ht="15.75">
      <c r="A238" s="301"/>
      <c r="B238" s="280" t="s">
        <v>569</v>
      </c>
      <c r="C238" s="300"/>
      <c r="D238" s="60" t="s">
        <v>692</v>
      </c>
      <c r="E238" s="352">
        <f t="shared" si="159"/>
        <v>87840</v>
      </c>
      <c r="F238" s="352">
        <f>F239+F240+F241</f>
        <v>0</v>
      </c>
      <c r="G238" s="352">
        <f aca="true" t="shared" si="160" ref="G238:M238">G239+G240+G241</f>
        <v>23024</v>
      </c>
      <c r="H238" s="352">
        <f t="shared" si="160"/>
        <v>22868</v>
      </c>
      <c r="I238" s="352">
        <f t="shared" si="160"/>
        <v>22143</v>
      </c>
      <c r="J238" s="352">
        <f t="shared" si="160"/>
        <v>19805</v>
      </c>
      <c r="K238" s="352">
        <f t="shared" si="160"/>
        <v>92496</v>
      </c>
      <c r="L238" s="352">
        <f t="shared" si="160"/>
        <v>97121</v>
      </c>
      <c r="M238" s="353">
        <f t="shared" si="160"/>
        <v>101494</v>
      </c>
    </row>
    <row r="239" spans="1:13" ht="15.75">
      <c r="A239" s="301"/>
      <c r="B239" s="280"/>
      <c r="C239" s="300" t="s">
        <v>44</v>
      </c>
      <c r="D239" s="351" t="s">
        <v>47</v>
      </c>
      <c r="E239" s="352">
        <f t="shared" si="159"/>
        <v>0</v>
      </c>
      <c r="F239" s="352"/>
      <c r="G239" s="352"/>
      <c r="H239" s="352"/>
      <c r="I239" s="354"/>
      <c r="J239" s="352"/>
      <c r="K239" s="355"/>
      <c r="L239" s="352"/>
      <c r="M239" s="356"/>
    </row>
    <row r="240" spans="1:13" ht="15.75">
      <c r="A240" s="301"/>
      <c r="B240" s="280"/>
      <c r="C240" s="300" t="s">
        <v>45</v>
      </c>
      <c r="D240" s="351" t="s">
        <v>178</v>
      </c>
      <c r="E240" s="352">
        <f t="shared" si="159"/>
        <v>0</v>
      </c>
      <c r="F240" s="352"/>
      <c r="G240" s="352"/>
      <c r="H240" s="352"/>
      <c r="I240" s="354"/>
      <c r="J240" s="352"/>
      <c r="K240" s="355"/>
      <c r="L240" s="352"/>
      <c r="M240" s="356"/>
    </row>
    <row r="241" spans="1:13" ht="15.75">
      <c r="A241" s="301"/>
      <c r="B241" s="280"/>
      <c r="C241" s="86" t="s">
        <v>46</v>
      </c>
      <c r="D241" s="357" t="s">
        <v>309</v>
      </c>
      <c r="E241" s="352">
        <f t="shared" si="159"/>
        <v>87840</v>
      </c>
      <c r="F241" s="352">
        <v>0</v>
      </c>
      <c r="G241" s="352">
        <v>23024</v>
      </c>
      <c r="H241" s="352">
        <v>22868</v>
      </c>
      <c r="I241" s="354">
        <v>22143</v>
      </c>
      <c r="J241" s="352">
        <v>19805</v>
      </c>
      <c r="K241" s="355">
        <v>92496</v>
      </c>
      <c r="L241" s="352">
        <v>97121</v>
      </c>
      <c r="M241" s="356">
        <v>101494</v>
      </c>
    </row>
    <row r="242" spans="1:13" ht="15.75">
      <c r="A242" s="301"/>
      <c r="B242" s="280" t="s">
        <v>698</v>
      </c>
      <c r="C242" s="294"/>
      <c r="D242" s="60" t="s">
        <v>528</v>
      </c>
      <c r="E242" s="352">
        <f t="shared" si="159"/>
        <v>2000</v>
      </c>
      <c r="F242" s="352"/>
      <c r="G242" s="352">
        <v>1000</v>
      </c>
      <c r="H242" s="352">
        <v>1000</v>
      </c>
      <c r="I242" s="354">
        <v>0</v>
      </c>
      <c r="J242" s="352">
        <v>0</v>
      </c>
      <c r="K242" s="355">
        <v>2106</v>
      </c>
      <c r="L242" s="352">
        <v>2211</v>
      </c>
      <c r="M242" s="356">
        <v>2310</v>
      </c>
    </row>
    <row r="243" spans="1:13" ht="15.75">
      <c r="A243" s="301"/>
      <c r="B243" s="280" t="s">
        <v>77</v>
      </c>
      <c r="C243" s="294"/>
      <c r="D243" s="60" t="s">
        <v>515</v>
      </c>
      <c r="E243" s="352">
        <f t="shared" si="159"/>
        <v>5000</v>
      </c>
      <c r="F243" s="352"/>
      <c r="G243" s="352">
        <v>1169</v>
      </c>
      <c r="H243" s="352">
        <v>1398</v>
      </c>
      <c r="I243" s="354">
        <v>1142</v>
      </c>
      <c r="J243" s="352">
        <v>1291</v>
      </c>
      <c r="K243" s="355">
        <v>5265</v>
      </c>
      <c r="L243" s="352">
        <v>5528</v>
      </c>
      <c r="M243" s="356">
        <v>5777</v>
      </c>
    </row>
    <row r="244" spans="1:13" ht="36" customHeight="1">
      <c r="A244" s="987" t="s">
        <v>1758</v>
      </c>
      <c r="B244" s="988"/>
      <c r="C244" s="988"/>
      <c r="D244" s="150" t="s">
        <v>172</v>
      </c>
      <c r="E244" s="296">
        <f t="shared" si="159"/>
        <v>259820</v>
      </c>
      <c r="F244" s="296">
        <f>F246+F247+F249+F250+F251+F252+F253+F256</f>
        <v>0</v>
      </c>
      <c r="G244" s="296">
        <f aca="true" t="shared" si="161" ref="G244:M244">G246+G247+G249+G250+G251+G252+G253+G256</f>
        <v>79956</v>
      </c>
      <c r="H244" s="296">
        <f t="shared" si="161"/>
        <v>72450</v>
      </c>
      <c r="I244" s="296">
        <f t="shared" si="161"/>
        <v>63185</v>
      </c>
      <c r="J244" s="296">
        <f t="shared" si="161"/>
        <v>44229</v>
      </c>
      <c r="K244" s="296">
        <f t="shared" si="161"/>
        <v>273591</v>
      </c>
      <c r="L244" s="296">
        <f t="shared" si="161"/>
        <v>287275</v>
      </c>
      <c r="M244" s="342">
        <f t="shared" si="161"/>
        <v>300200</v>
      </c>
    </row>
    <row r="245" spans="1:13" ht="18" customHeight="1">
      <c r="A245" s="273" t="s">
        <v>372</v>
      </c>
      <c r="B245" s="274"/>
      <c r="C245" s="275"/>
      <c r="D245" s="60"/>
      <c r="E245" s="296"/>
      <c r="F245" s="296"/>
      <c r="G245" s="298"/>
      <c r="H245" s="298"/>
      <c r="I245" s="299"/>
      <c r="J245" s="298"/>
      <c r="K245" s="141"/>
      <c r="L245" s="298"/>
      <c r="M245" s="341"/>
    </row>
    <row r="246" spans="1:13" ht="15.75">
      <c r="A246" s="287"/>
      <c r="B246" s="280" t="s">
        <v>594</v>
      </c>
      <c r="C246" s="281"/>
      <c r="D246" s="60" t="s">
        <v>516</v>
      </c>
      <c r="E246" s="296">
        <f t="shared" si="159"/>
        <v>11890</v>
      </c>
      <c r="F246" s="352"/>
      <c r="G246" s="352">
        <v>5179</v>
      </c>
      <c r="H246" s="352">
        <v>3183</v>
      </c>
      <c r="I246" s="354">
        <v>2206</v>
      </c>
      <c r="J246" s="352">
        <v>1322</v>
      </c>
      <c r="K246" s="355">
        <v>12520</v>
      </c>
      <c r="L246" s="352">
        <v>13146</v>
      </c>
      <c r="M246" s="356">
        <v>13737</v>
      </c>
    </row>
    <row r="247" spans="1:13" ht="15.75">
      <c r="A247" s="287"/>
      <c r="B247" s="286" t="s">
        <v>523</v>
      </c>
      <c r="C247" s="281"/>
      <c r="D247" s="60" t="s">
        <v>385</v>
      </c>
      <c r="E247" s="296">
        <f t="shared" si="159"/>
        <v>102099</v>
      </c>
      <c r="F247" s="352">
        <f>F248</f>
        <v>0</v>
      </c>
      <c r="G247" s="352">
        <f aca="true" t="shared" si="162" ref="G247:M247">G248</f>
        <v>28365</v>
      </c>
      <c r="H247" s="352">
        <f t="shared" si="162"/>
        <v>28165</v>
      </c>
      <c r="I247" s="352">
        <f t="shared" si="162"/>
        <v>26079</v>
      </c>
      <c r="J247" s="352">
        <f t="shared" si="162"/>
        <v>19490</v>
      </c>
      <c r="K247" s="352">
        <f t="shared" si="162"/>
        <v>107510</v>
      </c>
      <c r="L247" s="352">
        <f t="shared" si="162"/>
        <v>112885</v>
      </c>
      <c r="M247" s="353">
        <f t="shared" si="162"/>
        <v>117964</v>
      </c>
    </row>
    <row r="248" spans="1:13" ht="15.75">
      <c r="A248" s="287"/>
      <c r="B248" s="286"/>
      <c r="C248" s="281" t="s">
        <v>310</v>
      </c>
      <c r="D248" s="60" t="s">
        <v>146</v>
      </c>
      <c r="E248" s="296">
        <f t="shared" si="159"/>
        <v>102099</v>
      </c>
      <c r="F248" s="352"/>
      <c r="G248" s="352">
        <v>28365</v>
      </c>
      <c r="H248" s="352">
        <v>28165</v>
      </c>
      <c r="I248" s="354">
        <v>26079</v>
      </c>
      <c r="J248" s="352">
        <v>19490</v>
      </c>
      <c r="K248" s="355">
        <v>107510</v>
      </c>
      <c r="L248" s="352">
        <v>112885</v>
      </c>
      <c r="M248" s="356">
        <v>117964</v>
      </c>
    </row>
    <row r="249" spans="1:13" ht="15.75">
      <c r="A249" s="287"/>
      <c r="B249" s="286" t="s">
        <v>213</v>
      </c>
      <c r="C249" s="300"/>
      <c r="D249" s="60" t="s">
        <v>517</v>
      </c>
      <c r="E249" s="296">
        <f t="shared" si="159"/>
        <v>29379</v>
      </c>
      <c r="F249" s="352"/>
      <c r="G249" s="352">
        <v>9875</v>
      </c>
      <c r="H249" s="352">
        <v>8300</v>
      </c>
      <c r="I249" s="354">
        <v>6590</v>
      </c>
      <c r="J249" s="352">
        <v>4614</v>
      </c>
      <c r="K249" s="355">
        <v>30935</v>
      </c>
      <c r="L249" s="352">
        <v>32483</v>
      </c>
      <c r="M249" s="356">
        <v>33944</v>
      </c>
    </row>
    <row r="250" spans="1:13" ht="15.75">
      <c r="A250" s="301"/>
      <c r="B250" s="286" t="s">
        <v>78</v>
      </c>
      <c r="C250" s="300"/>
      <c r="D250" s="60" t="s">
        <v>104</v>
      </c>
      <c r="E250" s="296">
        <f t="shared" si="159"/>
        <v>0</v>
      </c>
      <c r="F250" s="352"/>
      <c r="G250" s="352"/>
      <c r="H250" s="352"/>
      <c r="I250" s="354"/>
      <c r="J250" s="352"/>
      <c r="K250" s="355"/>
      <c r="L250" s="352"/>
      <c r="M250" s="356"/>
    </row>
    <row r="251" spans="1:13" ht="15.75">
      <c r="A251" s="301"/>
      <c r="B251" s="286" t="s">
        <v>377</v>
      </c>
      <c r="C251" s="300"/>
      <c r="D251" s="60" t="s">
        <v>378</v>
      </c>
      <c r="E251" s="296">
        <f t="shared" si="159"/>
        <v>25474</v>
      </c>
      <c r="F251" s="352"/>
      <c r="G251" s="352">
        <v>8418</v>
      </c>
      <c r="H251" s="352">
        <v>6803</v>
      </c>
      <c r="I251" s="354">
        <v>5515</v>
      </c>
      <c r="J251" s="352">
        <v>4738</v>
      </c>
      <c r="K251" s="355">
        <v>26823</v>
      </c>
      <c r="L251" s="352">
        <v>28165</v>
      </c>
      <c r="M251" s="356">
        <v>29432</v>
      </c>
    </row>
    <row r="252" spans="1:13" ht="15.75">
      <c r="A252" s="301"/>
      <c r="B252" s="286" t="s">
        <v>678</v>
      </c>
      <c r="C252" s="286"/>
      <c r="D252" s="60" t="s">
        <v>679</v>
      </c>
      <c r="E252" s="296">
        <f t="shared" si="159"/>
        <v>11250</v>
      </c>
      <c r="F252" s="352"/>
      <c r="G252" s="352">
        <v>2602</v>
      </c>
      <c r="H252" s="352">
        <v>2816</v>
      </c>
      <c r="I252" s="354">
        <v>2994</v>
      </c>
      <c r="J252" s="352">
        <v>2838</v>
      </c>
      <c r="K252" s="355">
        <v>11847</v>
      </c>
      <c r="L252" s="352">
        <v>12440</v>
      </c>
      <c r="M252" s="356">
        <v>12999</v>
      </c>
    </row>
    <row r="253" spans="1:13" ht="15.75">
      <c r="A253" s="301"/>
      <c r="B253" s="286" t="s">
        <v>680</v>
      </c>
      <c r="C253" s="300"/>
      <c r="D253" s="60" t="s">
        <v>103</v>
      </c>
      <c r="E253" s="296">
        <f t="shared" si="159"/>
        <v>6700</v>
      </c>
      <c r="F253" s="352">
        <f>F254+F255</f>
        <v>0</v>
      </c>
      <c r="G253" s="352">
        <f aca="true" t="shared" si="163" ref="G253:M253">G254+G255</f>
        <v>2000</v>
      </c>
      <c r="H253" s="352">
        <f t="shared" si="163"/>
        <v>2000</v>
      </c>
      <c r="I253" s="352">
        <f t="shared" si="163"/>
        <v>1700</v>
      </c>
      <c r="J253" s="352">
        <f t="shared" si="163"/>
        <v>1000</v>
      </c>
      <c r="K253" s="352">
        <f t="shared" si="163"/>
        <v>7055</v>
      </c>
      <c r="L253" s="352">
        <f t="shared" si="163"/>
        <v>7408</v>
      </c>
      <c r="M253" s="353">
        <f t="shared" si="163"/>
        <v>7741</v>
      </c>
    </row>
    <row r="254" spans="1:13" ht="15.75">
      <c r="A254" s="301"/>
      <c r="B254" s="286"/>
      <c r="C254" s="281" t="s">
        <v>311</v>
      </c>
      <c r="D254" s="60" t="s">
        <v>180</v>
      </c>
      <c r="E254" s="296">
        <f t="shared" si="159"/>
        <v>6700</v>
      </c>
      <c r="F254" s="352"/>
      <c r="G254" s="352">
        <v>2000</v>
      </c>
      <c r="H254" s="352">
        <v>2000</v>
      </c>
      <c r="I254" s="354">
        <v>1700</v>
      </c>
      <c r="J254" s="352">
        <v>1000</v>
      </c>
      <c r="K254" s="355">
        <v>7055</v>
      </c>
      <c r="L254" s="352">
        <v>7408</v>
      </c>
      <c r="M254" s="356">
        <v>7741</v>
      </c>
    </row>
    <row r="255" spans="1:13" ht="15.75">
      <c r="A255" s="301"/>
      <c r="B255" s="286"/>
      <c r="C255" s="281" t="s">
        <v>179</v>
      </c>
      <c r="D255" s="60" t="s">
        <v>181</v>
      </c>
      <c r="E255" s="296">
        <f t="shared" si="159"/>
        <v>0</v>
      </c>
      <c r="F255" s="352"/>
      <c r="G255" s="352"/>
      <c r="H255" s="352"/>
      <c r="I255" s="354"/>
      <c r="J255" s="352"/>
      <c r="K255" s="355"/>
      <c r="L255" s="352"/>
      <c r="M255" s="356"/>
    </row>
    <row r="256" spans="1:13" ht="15.75">
      <c r="A256" s="287"/>
      <c r="B256" s="979" t="s">
        <v>83</v>
      </c>
      <c r="C256" s="979"/>
      <c r="D256" s="60" t="s">
        <v>386</v>
      </c>
      <c r="E256" s="296">
        <f t="shared" si="159"/>
        <v>73028</v>
      </c>
      <c r="F256" s="352">
        <f>F257</f>
        <v>0</v>
      </c>
      <c r="G256" s="352">
        <f aca="true" t="shared" si="164" ref="G256:M256">G257</f>
        <v>23517</v>
      </c>
      <c r="H256" s="352">
        <f t="shared" si="164"/>
        <v>21183</v>
      </c>
      <c r="I256" s="352">
        <f t="shared" si="164"/>
        <v>18101</v>
      </c>
      <c r="J256" s="352">
        <f t="shared" si="164"/>
        <v>10227</v>
      </c>
      <c r="K256" s="352">
        <f t="shared" si="164"/>
        <v>76901</v>
      </c>
      <c r="L256" s="352">
        <f t="shared" si="164"/>
        <v>80748</v>
      </c>
      <c r="M256" s="353">
        <f t="shared" si="164"/>
        <v>84383</v>
      </c>
    </row>
    <row r="257" spans="1:13" ht="18" customHeight="1">
      <c r="A257" s="287"/>
      <c r="B257" s="280"/>
      <c r="C257" s="300" t="s">
        <v>81</v>
      </c>
      <c r="D257" s="60" t="s">
        <v>82</v>
      </c>
      <c r="E257" s="296">
        <f t="shared" si="159"/>
        <v>73028</v>
      </c>
      <c r="F257" s="352"/>
      <c r="G257" s="352">
        <v>23517</v>
      </c>
      <c r="H257" s="352">
        <v>21183</v>
      </c>
      <c r="I257" s="354">
        <v>18101</v>
      </c>
      <c r="J257" s="352">
        <v>10227</v>
      </c>
      <c r="K257" s="355">
        <v>76901</v>
      </c>
      <c r="L257" s="352">
        <v>80748</v>
      </c>
      <c r="M257" s="356">
        <v>84383</v>
      </c>
    </row>
    <row r="258" spans="1:13" ht="40.5" customHeight="1">
      <c r="A258" s="987" t="s">
        <v>351</v>
      </c>
      <c r="B258" s="988"/>
      <c r="C258" s="988"/>
      <c r="D258" s="150"/>
      <c r="E258" s="358">
        <f t="shared" si="159"/>
        <v>185526</v>
      </c>
      <c r="F258" s="359">
        <f>F259+F270</f>
        <v>0</v>
      </c>
      <c r="G258" s="359">
        <f aca="true" t="shared" si="165" ref="G258:M258">G259+G270</f>
        <v>52204</v>
      </c>
      <c r="H258" s="359">
        <f t="shared" si="165"/>
        <v>72920</v>
      </c>
      <c r="I258" s="359">
        <f t="shared" si="165"/>
        <v>25726</v>
      </c>
      <c r="J258" s="359">
        <f t="shared" si="165"/>
        <v>34676</v>
      </c>
      <c r="K258" s="359">
        <f t="shared" si="165"/>
        <v>195358</v>
      </c>
      <c r="L258" s="359">
        <f t="shared" si="165"/>
        <v>205127</v>
      </c>
      <c r="M258" s="360">
        <f t="shared" si="165"/>
        <v>214357</v>
      </c>
    </row>
    <row r="259" spans="1:13" ht="15.75">
      <c r="A259" s="987" t="s">
        <v>211</v>
      </c>
      <c r="B259" s="988"/>
      <c r="C259" s="988"/>
      <c r="D259" s="150" t="s">
        <v>105</v>
      </c>
      <c r="E259" s="352">
        <f t="shared" si="159"/>
        <v>82526</v>
      </c>
      <c r="F259" s="352">
        <f>F261+F264+F267+F268+F269</f>
        <v>0</v>
      </c>
      <c r="G259" s="361">
        <f aca="true" t="shared" si="166" ref="G259:M259">G261+G264+G267+G268+G269</f>
        <v>12204</v>
      </c>
      <c r="H259" s="361">
        <f t="shared" si="166"/>
        <v>32920</v>
      </c>
      <c r="I259" s="361">
        <f t="shared" si="166"/>
        <v>12726</v>
      </c>
      <c r="J259" s="361">
        <f t="shared" si="166"/>
        <v>24676</v>
      </c>
      <c r="K259" s="361">
        <f t="shared" si="166"/>
        <v>86899</v>
      </c>
      <c r="L259" s="361">
        <f t="shared" si="166"/>
        <v>91245</v>
      </c>
      <c r="M259" s="362">
        <f t="shared" si="166"/>
        <v>95350</v>
      </c>
    </row>
    <row r="260" spans="1:13" ht="18" customHeight="1">
      <c r="A260" s="273" t="s">
        <v>372</v>
      </c>
      <c r="B260" s="274"/>
      <c r="C260" s="275"/>
      <c r="D260" s="60"/>
      <c r="E260" s="296"/>
      <c r="F260" s="352"/>
      <c r="G260" s="361"/>
      <c r="H260" s="361"/>
      <c r="I260" s="363"/>
      <c r="J260" s="361"/>
      <c r="K260" s="364"/>
      <c r="L260" s="361"/>
      <c r="M260" s="365"/>
    </row>
    <row r="261" spans="1:13" ht="15.75">
      <c r="A261" s="301"/>
      <c r="B261" s="280" t="s">
        <v>393</v>
      </c>
      <c r="C261" s="294"/>
      <c r="D261" s="60" t="s">
        <v>107</v>
      </c>
      <c r="E261" s="296">
        <f t="shared" si="159"/>
        <v>0</v>
      </c>
      <c r="F261" s="352">
        <f>F262+F263</f>
        <v>0</v>
      </c>
      <c r="G261" s="361">
        <f aca="true" t="shared" si="167" ref="G261:M261">G262+G263</f>
        <v>0</v>
      </c>
      <c r="H261" s="361">
        <f t="shared" si="167"/>
        <v>0</v>
      </c>
      <c r="I261" s="361">
        <f t="shared" si="167"/>
        <v>0</v>
      </c>
      <c r="J261" s="361">
        <f t="shared" si="167"/>
        <v>0</v>
      </c>
      <c r="K261" s="361">
        <f t="shared" si="167"/>
        <v>0</v>
      </c>
      <c r="L261" s="361">
        <f t="shared" si="167"/>
        <v>0</v>
      </c>
      <c r="M261" s="362">
        <f t="shared" si="167"/>
        <v>0</v>
      </c>
    </row>
    <row r="262" spans="1:13" ht="15.75">
      <c r="A262" s="301"/>
      <c r="B262" s="280"/>
      <c r="C262" s="300" t="s">
        <v>121</v>
      </c>
      <c r="D262" s="60" t="s">
        <v>633</v>
      </c>
      <c r="E262" s="296">
        <f t="shared" si="159"/>
        <v>0</v>
      </c>
      <c r="F262" s="352"/>
      <c r="G262" s="361"/>
      <c r="H262" s="361"/>
      <c r="I262" s="363"/>
      <c r="J262" s="361"/>
      <c r="K262" s="364"/>
      <c r="L262" s="361"/>
      <c r="M262" s="365"/>
    </row>
    <row r="263" spans="1:13" ht="15.75">
      <c r="A263" s="301"/>
      <c r="B263" s="280"/>
      <c r="C263" s="91" t="s">
        <v>356</v>
      </c>
      <c r="D263" s="60" t="s">
        <v>634</v>
      </c>
      <c r="E263" s="296">
        <f t="shared" si="159"/>
        <v>0</v>
      </c>
      <c r="F263" s="352"/>
      <c r="G263" s="361"/>
      <c r="H263" s="361"/>
      <c r="I263" s="363"/>
      <c r="J263" s="361"/>
      <c r="K263" s="364"/>
      <c r="L263" s="361"/>
      <c r="M263" s="365"/>
    </row>
    <row r="264" spans="1:13" ht="15.75">
      <c r="A264" s="301"/>
      <c r="B264" s="979" t="s">
        <v>208</v>
      </c>
      <c r="C264" s="979"/>
      <c r="D264" s="60" t="s">
        <v>108</v>
      </c>
      <c r="E264" s="296">
        <f t="shared" si="159"/>
        <v>0</v>
      </c>
      <c r="F264" s="352">
        <f>F265+F266</f>
        <v>0</v>
      </c>
      <c r="G264" s="361">
        <f aca="true" t="shared" si="168" ref="G264:M264">G265+G266</f>
        <v>0</v>
      </c>
      <c r="H264" s="361">
        <f t="shared" si="168"/>
        <v>0</v>
      </c>
      <c r="I264" s="361">
        <f t="shared" si="168"/>
        <v>0</v>
      </c>
      <c r="J264" s="361">
        <f t="shared" si="168"/>
        <v>0</v>
      </c>
      <c r="K264" s="361">
        <f t="shared" si="168"/>
        <v>0</v>
      </c>
      <c r="L264" s="361">
        <f t="shared" si="168"/>
        <v>0</v>
      </c>
      <c r="M264" s="362">
        <f t="shared" si="168"/>
        <v>0</v>
      </c>
    </row>
    <row r="265" spans="1:13" ht="15.75">
      <c r="A265" s="301"/>
      <c r="B265" s="286"/>
      <c r="C265" s="281" t="s">
        <v>357</v>
      </c>
      <c r="D265" s="60" t="s">
        <v>635</v>
      </c>
      <c r="E265" s="296">
        <f t="shared" si="159"/>
        <v>0</v>
      </c>
      <c r="F265" s="296"/>
      <c r="G265" s="361"/>
      <c r="H265" s="361"/>
      <c r="I265" s="363"/>
      <c r="J265" s="361"/>
      <c r="K265" s="364"/>
      <c r="L265" s="361"/>
      <c r="M265" s="365"/>
    </row>
    <row r="266" spans="1:13" ht="15.75">
      <c r="A266" s="301"/>
      <c r="B266" s="286"/>
      <c r="C266" s="281" t="s">
        <v>358</v>
      </c>
      <c r="D266" s="60" t="s">
        <v>636</v>
      </c>
      <c r="E266" s="296">
        <f t="shared" si="159"/>
        <v>0</v>
      </c>
      <c r="F266" s="296"/>
      <c r="G266" s="361"/>
      <c r="H266" s="361"/>
      <c r="I266" s="363"/>
      <c r="J266" s="361"/>
      <c r="K266" s="364"/>
      <c r="L266" s="361"/>
      <c r="M266" s="365"/>
    </row>
    <row r="267" spans="1:13" ht="15.75">
      <c r="A267" s="301"/>
      <c r="B267" s="280" t="s">
        <v>555</v>
      </c>
      <c r="C267" s="281"/>
      <c r="D267" s="60" t="s">
        <v>109</v>
      </c>
      <c r="E267" s="296">
        <f t="shared" si="159"/>
        <v>0</v>
      </c>
      <c r="F267" s="296"/>
      <c r="G267" s="361"/>
      <c r="H267" s="361"/>
      <c r="I267" s="363"/>
      <c r="J267" s="361"/>
      <c r="K267" s="364"/>
      <c r="L267" s="361"/>
      <c r="M267" s="365"/>
    </row>
    <row r="268" spans="1:13" ht="15.75">
      <c r="A268" s="301"/>
      <c r="B268" s="280" t="s">
        <v>407</v>
      </c>
      <c r="C268" s="281"/>
      <c r="D268" s="60" t="s">
        <v>110</v>
      </c>
      <c r="E268" s="296">
        <f t="shared" si="159"/>
        <v>0</v>
      </c>
      <c r="F268" s="296"/>
      <c r="G268" s="361"/>
      <c r="H268" s="361"/>
      <c r="I268" s="363"/>
      <c r="J268" s="361"/>
      <c r="K268" s="364"/>
      <c r="L268" s="361"/>
      <c r="M268" s="365"/>
    </row>
    <row r="269" spans="1:13" ht="15.75">
      <c r="A269" s="301"/>
      <c r="B269" s="280" t="s">
        <v>202</v>
      </c>
      <c r="C269" s="294"/>
      <c r="D269" s="60" t="s">
        <v>111</v>
      </c>
      <c r="E269" s="296">
        <f t="shared" si="159"/>
        <v>82526</v>
      </c>
      <c r="F269" s="296"/>
      <c r="G269" s="361">
        <v>12204</v>
      </c>
      <c r="H269" s="361">
        <v>32920</v>
      </c>
      <c r="I269" s="363">
        <v>12726</v>
      </c>
      <c r="J269" s="361">
        <v>24676</v>
      </c>
      <c r="K269" s="364">
        <v>86899</v>
      </c>
      <c r="L269" s="361">
        <v>91245</v>
      </c>
      <c r="M269" s="365">
        <v>95350</v>
      </c>
    </row>
    <row r="270" spans="1:13" ht="15.75">
      <c r="A270" s="285" t="s">
        <v>349</v>
      </c>
      <c r="B270" s="286"/>
      <c r="C270" s="294"/>
      <c r="D270" s="150" t="s">
        <v>106</v>
      </c>
      <c r="E270" s="296">
        <f t="shared" si="159"/>
        <v>103000</v>
      </c>
      <c r="F270" s="296">
        <f>F272+F273+F276+F277</f>
        <v>0</v>
      </c>
      <c r="G270" s="296">
        <f aca="true" t="shared" si="169" ref="G270:M270">G272+G273+G276+G277</f>
        <v>40000</v>
      </c>
      <c r="H270" s="296">
        <f t="shared" si="169"/>
        <v>40000</v>
      </c>
      <c r="I270" s="296">
        <f t="shared" si="169"/>
        <v>13000</v>
      </c>
      <c r="J270" s="296">
        <f t="shared" si="169"/>
        <v>10000</v>
      </c>
      <c r="K270" s="296">
        <f t="shared" si="169"/>
        <v>108459</v>
      </c>
      <c r="L270" s="296">
        <f t="shared" si="169"/>
        <v>113882</v>
      </c>
      <c r="M270" s="342">
        <f t="shared" si="169"/>
        <v>119007</v>
      </c>
    </row>
    <row r="271" spans="1:13" ht="15.75">
      <c r="A271" s="273" t="s">
        <v>372</v>
      </c>
      <c r="B271" s="274"/>
      <c r="C271" s="275"/>
      <c r="D271" s="60"/>
      <c r="E271" s="296"/>
      <c r="F271" s="296"/>
      <c r="G271" s="298"/>
      <c r="H271" s="366"/>
      <c r="I271" s="367"/>
      <c r="J271" s="366"/>
      <c r="K271" s="141"/>
      <c r="L271" s="366"/>
      <c r="M271" s="341"/>
    </row>
    <row r="272" spans="1:13" ht="15.75">
      <c r="A272" s="273"/>
      <c r="B272" s="302" t="s">
        <v>182</v>
      </c>
      <c r="C272" s="275"/>
      <c r="D272" s="60" t="s">
        <v>183</v>
      </c>
      <c r="E272" s="296">
        <f t="shared" si="159"/>
        <v>0</v>
      </c>
      <c r="F272" s="296"/>
      <c r="G272" s="298"/>
      <c r="H272" s="366"/>
      <c r="I272" s="367"/>
      <c r="J272" s="366"/>
      <c r="K272" s="141"/>
      <c r="L272" s="366"/>
      <c r="M272" s="341"/>
    </row>
    <row r="273" spans="1:13" ht="15.75">
      <c r="A273" s="301"/>
      <c r="B273" s="280" t="s">
        <v>261</v>
      </c>
      <c r="C273" s="281"/>
      <c r="D273" s="60" t="s">
        <v>112</v>
      </c>
      <c r="E273" s="296">
        <f t="shared" si="159"/>
        <v>103000</v>
      </c>
      <c r="F273" s="296">
        <f>F274+F275</f>
        <v>0</v>
      </c>
      <c r="G273" s="296">
        <f aca="true" t="shared" si="170" ref="G273:M273">G274+G275</f>
        <v>40000</v>
      </c>
      <c r="H273" s="296">
        <f t="shared" si="170"/>
        <v>40000</v>
      </c>
      <c r="I273" s="296">
        <f t="shared" si="170"/>
        <v>13000</v>
      </c>
      <c r="J273" s="296">
        <f t="shared" si="170"/>
        <v>10000</v>
      </c>
      <c r="K273" s="296">
        <f t="shared" si="170"/>
        <v>108459</v>
      </c>
      <c r="L273" s="296">
        <f t="shared" si="170"/>
        <v>113882</v>
      </c>
      <c r="M273" s="342">
        <f t="shared" si="170"/>
        <v>119007</v>
      </c>
    </row>
    <row r="274" spans="1:13" ht="15.75">
      <c r="A274" s="301"/>
      <c r="B274" s="280"/>
      <c r="C274" s="281" t="s">
        <v>359</v>
      </c>
      <c r="D274" s="60" t="s">
        <v>637</v>
      </c>
      <c r="E274" s="296">
        <f t="shared" si="159"/>
        <v>103000</v>
      </c>
      <c r="F274" s="296"/>
      <c r="G274" s="298">
        <v>40000</v>
      </c>
      <c r="H274" s="298">
        <v>40000</v>
      </c>
      <c r="I274" s="299">
        <v>13000</v>
      </c>
      <c r="J274" s="298">
        <v>10000</v>
      </c>
      <c r="K274" s="141">
        <v>108459</v>
      </c>
      <c r="L274" s="298">
        <v>113882</v>
      </c>
      <c r="M274" s="341">
        <v>119007</v>
      </c>
    </row>
    <row r="275" spans="1:13" ht="15.75">
      <c r="A275" s="301"/>
      <c r="B275" s="280"/>
      <c r="C275" s="281" t="s">
        <v>632</v>
      </c>
      <c r="D275" s="60" t="s">
        <v>503</v>
      </c>
      <c r="E275" s="296">
        <f t="shared" si="159"/>
        <v>0</v>
      </c>
      <c r="F275" s="296"/>
      <c r="G275" s="298"/>
      <c r="H275" s="298"/>
      <c r="I275" s="299"/>
      <c r="J275" s="298"/>
      <c r="K275" s="141"/>
      <c r="L275" s="298"/>
      <c r="M275" s="341"/>
    </row>
    <row r="276" spans="1:13" ht="15.75">
      <c r="A276" s="301"/>
      <c r="B276" s="280" t="s">
        <v>113</v>
      </c>
      <c r="C276" s="281"/>
      <c r="D276" s="60" t="s">
        <v>114</v>
      </c>
      <c r="E276" s="296">
        <f t="shared" si="159"/>
        <v>0</v>
      </c>
      <c r="F276" s="296"/>
      <c r="G276" s="298"/>
      <c r="H276" s="366"/>
      <c r="I276" s="299"/>
      <c r="J276" s="366"/>
      <c r="K276" s="141"/>
      <c r="L276" s="366"/>
      <c r="M276" s="341"/>
    </row>
    <row r="277" spans="1:13" ht="15.75">
      <c r="A277" s="301"/>
      <c r="B277" s="280" t="s">
        <v>347</v>
      </c>
      <c r="C277" s="281"/>
      <c r="D277" s="60" t="s">
        <v>348</v>
      </c>
      <c r="E277" s="296">
        <f t="shared" si="159"/>
        <v>0</v>
      </c>
      <c r="F277" s="296"/>
      <c r="G277" s="298"/>
      <c r="H277" s="298"/>
      <c r="I277" s="299"/>
      <c r="J277" s="298"/>
      <c r="K277" s="141"/>
      <c r="L277" s="298"/>
      <c r="M277" s="341"/>
    </row>
    <row r="278" spans="1:13" ht="15.75">
      <c r="A278" s="987" t="s">
        <v>102</v>
      </c>
      <c r="B278" s="988"/>
      <c r="C278" s="988"/>
      <c r="D278" s="150" t="s">
        <v>115</v>
      </c>
      <c r="E278" s="297">
        <f t="shared" si="159"/>
        <v>91789</v>
      </c>
      <c r="F278" s="297">
        <f>F279+F286+F291+F298</f>
        <v>0</v>
      </c>
      <c r="G278" s="297">
        <f aca="true" t="shared" si="171" ref="G278:M278">G279+G286+G291+G298</f>
        <v>15462</v>
      </c>
      <c r="H278" s="297">
        <f t="shared" si="171"/>
        <v>38913</v>
      </c>
      <c r="I278" s="297">
        <f t="shared" si="171"/>
        <v>23776</v>
      </c>
      <c r="J278" s="297">
        <f t="shared" si="171"/>
        <v>13638</v>
      </c>
      <c r="K278" s="297">
        <f t="shared" si="171"/>
        <v>96654</v>
      </c>
      <c r="L278" s="297">
        <f t="shared" si="171"/>
        <v>101488</v>
      </c>
      <c r="M278" s="368">
        <f t="shared" si="171"/>
        <v>106056</v>
      </c>
    </row>
    <row r="279" spans="1:13" ht="23.25" customHeight="1">
      <c r="A279" s="987" t="s">
        <v>167</v>
      </c>
      <c r="B279" s="988"/>
      <c r="C279" s="988"/>
      <c r="D279" s="150" t="s">
        <v>401</v>
      </c>
      <c r="E279" s="296">
        <f t="shared" si="159"/>
        <v>0</v>
      </c>
      <c r="F279" s="296">
        <f>F281</f>
        <v>0</v>
      </c>
      <c r="G279" s="296">
        <f aca="true" t="shared" si="172" ref="G279:M279">G281</f>
        <v>0</v>
      </c>
      <c r="H279" s="296">
        <f t="shared" si="172"/>
        <v>0</v>
      </c>
      <c r="I279" s="296">
        <f t="shared" si="172"/>
        <v>0</v>
      </c>
      <c r="J279" s="296">
        <f t="shared" si="172"/>
        <v>0</v>
      </c>
      <c r="K279" s="296">
        <f t="shared" si="172"/>
        <v>0</v>
      </c>
      <c r="L279" s="296">
        <f t="shared" si="172"/>
        <v>0</v>
      </c>
      <c r="M279" s="342">
        <f t="shared" si="172"/>
        <v>0</v>
      </c>
    </row>
    <row r="280" spans="1:13" ht="15.75">
      <c r="A280" s="273" t="s">
        <v>372</v>
      </c>
      <c r="B280" s="274"/>
      <c r="C280" s="275"/>
      <c r="D280" s="60"/>
      <c r="E280" s="296"/>
      <c r="F280" s="296"/>
      <c r="G280" s="298"/>
      <c r="H280" s="366"/>
      <c r="I280" s="299"/>
      <c r="J280" s="366"/>
      <c r="K280" s="141"/>
      <c r="L280" s="366"/>
      <c r="M280" s="341"/>
    </row>
    <row r="281" spans="1:13" ht="15.75">
      <c r="A281" s="301"/>
      <c r="B281" s="1052" t="s">
        <v>441</v>
      </c>
      <c r="C281" s="1052"/>
      <c r="D281" s="60" t="s">
        <v>541</v>
      </c>
      <c r="E281" s="296">
        <f t="shared" si="159"/>
        <v>0</v>
      </c>
      <c r="F281" s="296">
        <f>SUM(F282:F285)</f>
        <v>0</v>
      </c>
      <c r="G281" s="296">
        <f aca="true" t="shared" si="173" ref="G281:M281">SUM(G282:G285)</f>
        <v>0</v>
      </c>
      <c r="H281" s="296">
        <f t="shared" si="173"/>
        <v>0</v>
      </c>
      <c r="I281" s="296">
        <f t="shared" si="173"/>
        <v>0</v>
      </c>
      <c r="J281" s="296">
        <f t="shared" si="173"/>
        <v>0</v>
      </c>
      <c r="K281" s="296">
        <f t="shared" si="173"/>
        <v>0</v>
      </c>
      <c r="L281" s="296">
        <f t="shared" si="173"/>
        <v>0</v>
      </c>
      <c r="M281" s="342">
        <f t="shared" si="173"/>
        <v>0</v>
      </c>
    </row>
    <row r="282" spans="1:13" ht="15.75">
      <c r="A282" s="301"/>
      <c r="B282" s="280"/>
      <c r="C282" s="281" t="s">
        <v>292</v>
      </c>
      <c r="D282" s="60" t="s">
        <v>532</v>
      </c>
      <c r="E282" s="296">
        <f t="shared" si="159"/>
        <v>0</v>
      </c>
      <c r="F282" s="296"/>
      <c r="G282" s="298"/>
      <c r="H282" s="298"/>
      <c r="I282" s="299"/>
      <c r="J282" s="298"/>
      <c r="K282" s="141"/>
      <c r="L282" s="298"/>
      <c r="M282" s="341"/>
    </row>
    <row r="283" spans="1:13" ht="15.75">
      <c r="A283" s="301"/>
      <c r="B283" s="280"/>
      <c r="C283" s="281" t="s">
        <v>681</v>
      </c>
      <c r="D283" s="60" t="s">
        <v>215</v>
      </c>
      <c r="E283" s="296">
        <f t="shared" si="159"/>
        <v>0</v>
      </c>
      <c r="F283" s="296"/>
      <c r="G283" s="298"/>
      <c r="H283" s="298"/>
      <c r="I283" s="299"/>
      <c r="J283" s="298"/>
      <c r="K283" s="141"/>
      <c r="L283" s="298"/>
      <c r="M283" s="341"/>
    </row>
    <row r="284" spans="1:13" ht="15.75">
      <c r="A284" s="301"/>
      <c r="B284" s="280"/>
      <c r="C284" s="281" t="s">
        <v>530</v>
      </c>
      <c r="D284" s="60" t="s">
        <v>533</v>
      </c>
      <c r="E284" s="296">
        <f t="shared" si="159"/>
        <v>0</v>
      </c>
      <c r="F284" s="296"/>
      <c r="G284" s="298"/>
      <c r="H284" s="298"/>
      <c r="I284" s="299"/>
      <c r="J284" s="298"/>
      <c r="K284" s="141"/>
      <c r="L284" s="298"/>
      <c r="M284" s="341"/>
    </row>
    <row r="285" spans="1:13" ht="15.75">
      <c r="A285" s="301"/>
      <c r="B285" s="280"/>
      <c r="C285" s="300" t="s">
        <v>531</v>
      </c>
      <c r="D285" s="60" t="s">
        <v>534</v>
      </c>
      <c r="E285" s="296">
        <f t="shared" si="159"/>
        <v>0</v>
      </c>
      <c r="F285" s="296"/>
      <c r="G285" s="298"/>
      <c r="H285" s="298"/>
      <c r="I285" s="299"/>
      <c r="J285" s="298"/>
      <c r="K285" s="141"/>
      <c r="L285" s="298"/>
      <c r="M285" s="341"/>
    </row>
    <row r="286" spans="1:13" ht="15.75">
      <c r="A286" s="285" t="s">
        <v>442</v>
      </c>
      <c r="B286" s="280"/>
      <c r="C286" s="294"/>
      <c r="D286" s="150" t="s">
        <v>323</v>
      </c>
      <c r="E286" s="296">
        <f t="shared" si="159"/>
        <v>0</v>
      </c>
      <c r="F286" s="296">
        <f>F288+F289+F290</f>
        <v>0</v>
      </c>
      <c r="G286" s="296">
        <f aca="true" t="shared" si="174" ref="G286:M286">G288+G289+G290</f>
        <v>0</v>
      </c>
      <c r="H286" s="296">
        <f t="shared" si="174"/>
        <v>0</v>
      </c>
      <c r="I286" s="296">
        <f t="shared" si="174"/>
        <v>0</v>
      </c>
      <c r="J286" s="296">
        <f t="shared" si="174"/>
        <v>0</v>
      </c>
      <c r="K286" s="296">
        <f t="shared" si="174"/>
        <v>0</v>
      </c>
      <c r="L286" s="296">
        <f t="shared" si="174"/>
        <v>0</v>
      </c>
      <c r="M286" s="342">
        <f t="shared" si="174"/>
        <v>0</v>
      </c>
    </row>
    <row r="287" spans="1:13" ht="18" customHeight="1">
      <c r="A287" s="273" t="s">
        <v>372</v>
      </c>
      <c r="B287" s="274"/>
      <c r="C287" s="275"/>
      <c r="D287" s="60"/>
      <c r="E287" s="296"/>
      <c r="F287" s="296"/>
      <c r="G287" s="298"/>
      <c r="H287" s="298"/>
      <c r="I287" s="299"/>
      <c r="J287" s="298"/>
      <c r="K287" s="141"/>
      <c r="L287" s="298"/>
      <c r="M287" s="341"/>
    </row>
    <row r="288" spans="1:13" ht="18" customHeight="1">
      <c r="A288" s="285"/>
      <c r="B288" s="280" t="s">
        <v>427</v>
      </c>
      <c r="C288" s="300"/>
      <c r="D288" s="60" t="s">
        <v>581</v>
      </c>
      <c r="E288" s="296">
        <f t="shared" si="159"/>
        <v>0</v>
      </c>
      <c r="F288" s="296"/>
      <c r="G288" s="298"/>
      <c r="H288" s="298"/>
      <c r="I288" s="299"/>
      <c r="J288" s="298"/>
      <c r="K288" s="141"/>
      <c r="L288" s="298"/>
      <c r="M288" s="341"/>
    </row>
    <row r="289" spans="1:13" ht="18" customHeight="1">
      <c r="A289" s="285"/>
      <c r="B289" s="280" t="s">
        <v>428</v>
      </c>
      <c r="C289" s="300"/>
      <c r="D289" s="60" t="s">
        <v>216</v>
      </c>
      <c r="E289" s="296">
        <f t="shared" si="159"/>
        <v>0</v>
      </c>
      <c r="F289" s="296"/>
      <c r="G289" s="298"/>
      <c r="H289" s="298"/>
      <c r="I289" s="299"/>
      <c r="J289" s="298"/>
      <c r="K289" s="141"/>
      <c r="L289" s="298"/>
      <c r="M289" s="341"/>
    </row>
    <row r="290" spans="1:13" ht="18" customHeight="1">
      <c r="A290" s="285"/>
      <c r="B290" s="286" t="s">
        <v>257</v>
      </c>
      <c r="C290" s="300"/>
      <c r="D290" s="60" t="s">
        <v>217</v>
      </c>
      <c r="E290" s="296">
        <f t="shared" si="159"/>
        <v>0</v>
      </c>
      <c r="F290" s="296"/>
      <c r="G290" s="298"/>
      <c r="H290" s="298"/>
      <c r="I290" s="299"/>
      <c r="J290" s="298"/>
      <c r="K290" s="141"/>
      <c r="L290" s="298"/>
      <c r="M290" s="341"/>
    </row>
    <row r="291" spans="1:13" ht="15.75">
      <c r="A291" s="982" t="s">
        <v>187</v>
      </c>
      <c r="B291" s="983"/>
      <c r="C291" s="983"/>
      <c r="D291" s="150" t="s">
        <v>326</v>
      </c>
      <c r="E291" s="297">
        <f t="shared" si="159"/>
        <v>0</v>
      </c>
      <c r="F291" s="297">
        <f>F293+F297</f>
        <v>0</v>
      </c>
      <c r="G291" s="297">
        <f aca="true" t="shared" si="175" ref="G291:M291">G293+G297</f>
        <v>0</v>
      </c>
      <c r="H291" s="297">
        <f t="shared" si="175"/>
        <v>0</v>
      </c>
      <c r="I291" s="297">
        <f t="shared" si="175"/>
        <v>0</v>
      </c>
      <c r="J291" s="297">
        <f t="shared" si="175"/>
        <v>0</v>
      </c>
      <c r="K291" s="297">
        <f t="shared" si="175"/>
        <v>0</v>
      </c>
      <c r="L291" s="297">
        <f t="shared" si="175"/>
        <v>0</v>
      </c>
      <c r="M291" s="368">
        <f t="shared" si="175"/>
        <v>0</v>
      </c>
    </row>
    <row r="292" spans="1:13" ht="15.75">
      <c r="A292" s="273" t="s">
        <v>372</v>
      </c>
      <c r="B292" s="274"/>
      <c r="C292" s="275"/>
      <c r="D292" s="60"/>
      <c r="E292" s="296"/>
      <c r="F292" s="296"/>
      <c r="G292" s="298"/>
      <c r="H292" s="298"/>
      <c r="I292" s="299"/>
      <c r="J292" s="298"/>
      <c r="K292" s="141"/>
      <c r="L292" s="298"/>
      <c r="M292" s="341"/>
    </row>
    <row r="293" spans="1:13" ht="15.75">
      <c r="A293" s="301"/>
      <c r="B293" s="286" t="s">
        <v>7</v>
      </c>
      <c r="C293" s="294"/>
      <c r="D293" s="60" t="s">
        <v>327</v>
      </c>
      <c r="E293" s="296">
        <f t="shared" si="159"/>
        <v>0</v>
      </c>
      <c r="F293" s="296">
        <f>SUM(F294:F296)</f>
        <v>0</v>
      </c>
      <c r="G293" s="296">
        <f aca="true" t="shared" si="176" ref="G293:M293">SUM(G294:G296)</f>
        <v>0</v>
      </c>
      <c r="H293" s="296">
        <f t="shared" si="176"/>
        <v>0</v>
      </c>
      <c r="I293" s="296">
        <f t="shared" si="176"/>
        <v>0</v>
      </c>
      <c r="J293" s="296">
        <f t="shared" si="176"/>
        <v>0</v>
      </c>
      <c r="K293" s="296">
        <f t="shared" si="176"/>
        <v>0</v>
      </c>
      <c r="L293" s="296">
        <f t="shared" si="176"/>
        <v>0</v>
      </c>
      <c r="M293" s="342">
        <f t="shared" si="176"/>
        <v>0</v>
      </c>
    </row>
    <row r="294" spans="1:13" ht="15.75">
      <c r="A294" s="301"/>
      <c r="B294" s="286"/>
      <c r="C294" s="281" t="s">
        <v>156</v>
      </c>
      <c r="D294" s="60" t="s">
        <v>157</v>
      </c>
      <c r="E294" s="296">
        <f t="shared" si="159"/>
        <v>0</v>
      </c>
      <c r="F294" s="296"/>
      <c r="G294" s="298"/>
      <c r="H294" s="298"/>
      <c r="I294" s="299"/>
      <c r="J294" s="298"/>
      <c r="K294" s="141"/>
      <c r="L294" s="298"/>
      <c r="M294" s="341"/>
    </row>
    <row r="295" spans="1:13" ht="15.75">
      <c r="A295" s="301"/>
      <c r="B295" s="286"/>
      <c r="C295" s="281" t="s">
        <v>8</v>
      </c>
      <c r="D295" s="60" t="s">
        <v>9</v>
      </c>
      <c r="E295" s="296">
        <f t="shared" si="159"/>
        <v>0</v>
      </c>
      <c r="F295" s="296"/>
      <c r="G295" s="298"/>
      <c r="H295" s="298"/>
      <c r="I295" s="299"/>
      <c r="J295" s="298"/>
      <c r="K295" s="141"/>
      <c r="L295" s="298"/>
      <c r="M295" s="341"/>
    </row>
    <row r="296" spans="1:13" ht="15.75">
      <c r="A296" s="301"/>
      <c r="B296" s="286"/>
      <c r="C296" s="300" t="s">
        <v>514</v>
      </c>
      <c r="D296" s="303" t="s">
        <v>431</v>
      </c>
      <c r="E296" s="296">
        <f t="shared" si="159"/>
        <v>0</v>
      </c>
      <c r="F296" s="296"/>
      <c r="G296" s="298"/>
      <c r="H296" s="298"/>
      <c r="I296" s="299"/>
      <c r="J296" s="298"/>
      <c r="K296" s="141"/>
      <c r="L296" s="298"/>
      <c r="M296" s="341"/>
    </row>
    <row r="297" spans="1:13" ht="15.75">
      <c r="A297" s="301"/>
      <c r="B297" s="978" t="s">
        <v>185</v>
      </c>
      <c r="C297" s="965"/>
      <c r="D297" s="303" t="s">
        <v>186</v>
      </c>
      <c r="E297" s="296">
        <f t="shared" si="159"/>
        <v>0</v>
      </c>
      <c r="F297" s="296"/>
      <c r="G297" s="298"/>
      <c r="H297" s="298"/>
      <c r="I297" s="299"/>
      <c r="J297" s="298"/>
      <c r="K297" s="141"/>
      <c r="L297" s="298"/>
      <c r="M297" s="341"/>
    </row>
    <row r="298" spans="1:13" ht="15.75">
      <c r="A298" s="285" t="s">
        <v>100</v>
      </c>
      <c r="B298" s="286"/>
      <c r="C298" s="294"/>
      <c r="D298" s="150" t="s">
        <v>387</v>
      </c>
      <c r="E298" s="296">
        <f t="shared" si="159"/>
        <v>91789</v>
      </c>
      <c r="F298" s="296">
        <f>F300+F304+F306+F309</f>
        <v>0</v>
      </c>
      <c r="G298" s="296">
        <f aca="true" t="shared" si="177" ref="G298:M298">G300+G304+G306+G309</f>
        <v>15462</v>
      </c>
      <c r="H298" s="296">
        <f t="shared" si="177"/>
        <v>38913</v>
      </c>
      <c r="I298" s="296">
        <f t="shared" si="177"/>
        <v>23776</v>
      </c>
      <c r="J298" s="296">
        <f t="shared" si="177"/>
        <v>13638</v>
      </c>
      <c r="K298" s="296">
        <f t="shared" si="177"/>
        <v>96654</v>
      </c>
      <c r="L298" s="296">
        <f t="shared" si="177"/>
        <v>101488</v>
      </c>
      <c r="M298" s="342">
        <f t="shared" si="177"/>
        <v>106056</v>
      </c>
    </row>
    <row r="299" spans="1:13" ht="18" customHeight="1">
      <c r="A299" s="273" t="s">
        <v>372</v>
      </c>
      <c r="B299" s="274"/>
      <c r="C299" s="275"/>
      <c r="D299" s="60"/>
      <c r="E299" s="296"/>
      <c r="F299" s="296"/>
      <c r="G299" s="298"/>
      <c r="H299" s="298"/>
      <c r="I299" s="299"/>
      <c r="J299" s="298"/>
      <c r="K299" s="141"/>
      <c r="L299" s="298"/>
      <c r="M299" s="341"/>
    </row>
    <row r="300" spans="1:13" ht="15.75">
      <c r="A300" s="301"/>
      <c r="B300" s="280" t="s">
        <v>212</v>
      </c>
      <c r="C300" s="294"/>
      <c r="D300" s="60" t="s">
        <v>575</v>
      </c>
      <c r="E300" s="296">
        <f aca="true" t="shared" si="178" ref="E300:E322">G300+H300+I300+J300</f>
        <v>91789</v>
      </c>
      <c r="F300" s="296">
        <f>SUM(F301:F303)</f>
        <v>0</v>
      </c>
      <c r="G300" s="296">
        <f aca="true" t="shared" si="179" ref="G300:M300">SUM(G301:G303)</f>
        <v>15462</v>
      </c>
      <c r="H300" s="296">
        <f t="shared" si="179"/>
        <v>38913</v>
      </c>
      <c r="I300" s="296">
        <f t="shared" si="179"/>
        <v>23776</v>
      </c>
      <c r="J300" s="296">
        <f t="shared" si="179"/>
        <v>13638</v>
      </c>
      <c r="K300" s="296">
        <f t="shared" si="179"/>
        <v>96654</v>
      </c>
      <c r="L300" s="296">
        <f t="shared" si="179"/>
        <v>101488</v>
      </c>
      <c r="M300" s="342">
        <f t="shared" si="179"/>
        <v>106056</v>
      </c>
    </row>
    <row r="301" spans="1:13" ht="15.75">
      <c r="A301" s="301"/>
      <c r="B301" s="280"/>
      <c r="C301" s="300" t="s">
        <v>432</v>
      </c>
      <c r="D301" s="303" t="s">
        <v>435</v>
      </c>
      <c r="E301" s="296">
        <f t="shared" si="178"/>
        <v>0</v>
      </c>
      <c r="F301" s="296"/>
      <c r="G301" s="298"/>
      <c r="H301" s="298"/>
      <c r="I301" s="299"/>
      <c r="J301" s="298"/>
      <c r="K301" s="141"/>
      <c r="L301" s="298"/>
      <c r="M301" s="341"/>
    </row>
    <row r="302" spans="1:13" ht="15.75">
      <c r="A302" s="301"/>
      <c r="B302" s="280"/>
      <c r="C302" s="300" t="s">
        <v>433</v>
      </c>
      <c r="D302" s="303" t="s">
        <v>504</v>
      </c>
      <c r="E302" s="296">
        <f t="shared" si="178"/>
        <v>0</v>
      </c>
      <c r="F302" s="296"/>
      <c r="G302" s="298"/>
      <c r="H302" s="298"/>
      <c r="I302" s="299"/>
      <c r="J302" s="298"/>
      <c r="K302" s="141"/>
      <c r="L302" s="298"/>
      <c r="M302" s="341"/>
    </row>
    <row r="303" spans="1:13" ht="15.75">
      <c r="A303" s="301"/>
      <c r="B303" s="280"/>
      <c r="C303" s="281" t="s">
        <v>434</v>
      </c>
      <c r="D303" s="303" t="s">
        <v>14</v>
      </c>
      <c r="E303" s="296">
        <f t="shared" si="178"/>
        <v>91789</v>
      </c>
      <c r="F303" s="296"/>
      <c r="G303" s="298">
        <v>15462</v>
      </c>
      <c r="H303" s="298">
        <v>38913</v>
      </c>
      <c r="I303" s="299">
        <v>23776</v>
      </c>
      <c r="J303" s="298">
        <v>13638</v>
      </c>
      <c r="K303" s="141">
        <v>96654</v>
      </c>
      <c r="L303" s="298">
        <v>101488</v>
      </c>
      <c r="M303" s="341">
        <v>106056</v>
      </c>
    </row>
    <row r="304" spans="1:13" ht="15.75">
      <c r="A304" s="304"/>
      <c r="B304" s="280" t="s">
        <v>417</v>
      </c>
      <c r="C304" s="281"/>
      <c r="D304" s="60" t="s">
        <v>57</v>
      </c>
      <c r="E304" s="296">
        <f t="shared" si="178"/>
        <v>0</v>
      </c>
      <c r="F304" s="296">
        <f>F305</f>
        <v>0</v>
      </c>
      <c r="G304" s="296">
        <f aca="true" t="shared" si="180" ref="G304:M304">G305</f>
        <v>0</v>
      </c>
      <c r="H304" s="296">
        <f t="shared" si="180"/>
        <v>0</v>
      </c>
      <c r="I304" s="296">
        <f t="shared" si="180"/>
        <v>0</v>
      </c>
      <c r="J304" s="296">
        <f t="shared" si="180"/>
        <v>0</v>
      </c>
      <c r="K304" s="296">
        <f t="shared" si="180"/>
        <v>0</v>
      </c>
      <c r="L304" s="296">
        <f t="shared" si="180"/>
        <v>0</v>
      </c>
      <c r="M304" s="342">
        <f t="shared" si="180"/>
        <v>0</v>
      </c>
    </row>
    <row r="305" spans="1:13" ht="15.75">
      <c r="A305" s="304"/>
      <c r="B305" s="280"/>
      <c r="C305" s="281" t="s">
        <v>415</v>
      </c>
      <c r="D305" s="60" t="s">
        <v>416</v>
      </c>
      <c r="E305" s="296">
        <f t="shared" si="178"/>
        <v>0</v>
      </c>
      <c r="F305" s="296"/>
      <c r="G305" s="298"/>
      <c r="H305" s="298"/>
      <c r="I305" s="299"/>
      <c r="J305" s="298"/>
      <c r="K305" s="141"/>
      <c r="L305" s="298"/>
      <c r="M305" s="341"/>
    </row>
    <row r="306" spans="1:13" ht="15.75">
      <c r="A306" s="301"/>
      <c r="B306" s="280" t="s">
        <v>556</v>
      </c>
      <c r="C306" s="281"/>
      <c r="D306" s="60" t="s">
        <v>173</v>
      </c>
      <c r="E306" s="296">
        <f t="shared" si="178"/>
        <v>0</v>
      </c>
      <c r="F306" s="296">
        <f>F307+F308</f>
        <v>0</v>
      </c>
      <c r="G306" s="296">
        <f aca="true" t="shared" si="181" ref="G306:M306">G307+G308</f>
        <v>0</v>
      </c>
      <c r="H306" s="296">
        <f t="shared" si="181"/>
        <v>0</v>
      </c>
      <c r="I306" s="296">
        <f t="shared" si="181"/>
        <v>0</v>
      </c>
      <c r="J306" s="296">
        <f t="shared" si="181"/>
        <v>0</v>
      </c>
      <c r="K306" s="296">
        <f t="shared" si="181"/>
        <v>0</v>
      </c>
      <c r="L306" s="296">
        <f t="shared" si="181"/>
        <v>0</v>
      </c>
      <c r="M306" s="342">
        <f t="shared" si="181"/>
        <v>0</v>
      </c>
    </row>
    <row r="307" spans="1:13" ht="15.75">
      <c r="A307" s="301"/>
      <c r="B307" s="280"/>
      <c r="C307" s="281" t="s">
        <v>557</v>
      </c>
      <c r="D307" s="60" t="s">
        <v>558</v>
      </c>
      <c r="E307" s="296">
        <f t="shared" si="178"/>
        <v>0</v>
      </c>
      <c r="F307" s="296"/>
      <c r="G307" s="298"/>
      <c r="H307" s="298"/>
      <c r="I307" s="299"/>
      <c r="J307" s="298"/>
      <c r="K307" s="141"/>
      <c r="L307" s="298"/>
      <c r="M307" s="341"/>
    </row>
    <row r="308" spans="1:13" ht="15.75">
      <c r="A308" s="301"/>
      <c r="B308" s="280"/>
      <c r="C308" s="281" t="s">
        <v>218</v>
      </c>
      <c r="D308" s="60" t="s">
        <v>219</v>
      </c>
      <c r="E308" s="296">
        <f t="shared" si="178"/>
        <v>0</v>
      </c>
      <c r="F308" s="296"/>
      <c r="G308" s="366"/>
      <c r="H308" s="298"/>
      <c r="I308" s="299"/>
      <c r="J308" s="298"/>
      <c r="K308" s="141"/>
      <c r="L308" s="298"/>
      <c r="M308" s="341"/>
    </row>
    <row r="309" spans="1:13" ht="15.75">
      <c r="A309" s="305"/>
      <c r="B309" s="280" t="s">
        <v>402</v>
      </c>
      <c r="C309" s="275"/>
      <c r="D309" s="60" t="s">
        <v>390</v>
      </c>
      <c r="E309" s="296">
        <f t="shared" si="178"/>
        <v>0</v>
      </c>
      <c r="F309" s="296"/>
      <c r="G309" s="366"/>
      <c r="H309" s="298"/>
      <c r="I309" s="299"/>
      <c r="J309" s="298"/>
      <c r="K309" s="141"/>
      <c r="L309" s="298"/>
      <c r="M309" s="341"/>
    </row>
    <row r="310" spans="1:13" ht="15.75">
      <c r="A310" s="987" t="s">
        <v>353</v>
      </c>
      <c r="B310" s="988"/>
      <c r="C310" s="988"/>
      <c r="D310" s="150" t="s">
        <v>192</v>
      </c>
      <c r="E310" s="296">
        <f t="shared" si="178"/>
        <v>0</v>
      </c>
      <c r="F310" s="296">
        <f>F312+F313+F314+F315+F316</f>
        <v>0</v>
      </c>
      <c r="G310" s="296">
        <f aca="true" t="shared" si="182" ref="G310:M310">G312+G313+G314+G315+G316</f>
        <v>0</v>
      </c>
      <c r="H310" s="296">
        <f t="shared" si="182"/>
        <v>0</v>
      </c>
      <c r="I310" s="296">
        <f t="shared" si="182"/>
        <v>0</v>
      </c>
      <c r="J310" s="296">
        <f t="shared" si="182"/>
        <v>0</v>
      </c>
      <c r="K310" s="296">
        <f t="shared" si="182"/>
        <v>0</v>
      </c>
      <c r="L310" s="296">
        <f t="shared" si="182"/>
        <v>0</v>
      </c>
      <c r="M310" s="342">
        <f t="shared" si="182"/>
        <v>0</v>
      </c>
    </row>
    <row r="311" spans="1:13" ht="18" customHeight="1">
      <c r="A311" s="273" t="s">
        <v>372</v>
      </c>
      <c r="B311" s="274"/>
      <c r="C311" s="275"/>
      <c r="D311" s="60"/>
      <c r="E311" s="296"/>
      <c r="F311" s="296"/>
      <c r="G311" s="298"/>
      <c r="H311" s="366"/>
      <c r="I311" s="367"/>
      <c r="J311" s="366"/>
      <c r="K311" s="141"/>
      <c r="L311" s="366"/>
      <c r="M311" s="341"/>
    </row>
    <row r="312" spans="1:13" ht="18" customHeight="1">
      <c r="A312" s="285"/>
      <c r="B312" s="1068" t="s">
        <v>259</v>
      </c>
      <c r="C312" s="1068"/>
      <c r="D312" s="60" t="s">
        <v>693</v>
      </c>
      <c r="E312" s="296">
        <f t="shared" si="178"/>
        <v>0</v>
      </c>
      <c r="F312" s="296"/>
      <c r="G312" s="298"/>
      <c r="H312" s="298"/>
      <c r="I312" s="299"/>
      <c r="J312" s="298"/>
      <c r="K312" s="141"/>
      <c r="L312" s="298"/>
      <c r="M312" s="341"/>
    </row>
    <row r="313" spans="1:13" ht="18" customHeight="1">
      <c r="A313" s="306"/>
      <c r="B313" s="280" t="s">
        <v>6</v>
      </c>
      <c r="C313" s="300"/>
      <c r="D313" s="60" t="s">
        <v>445</v>
      </c>
      <c r="E313" s="296">
        <f t="shared" si="178"/>
        <v>0</v>
      </c>
      <c r="F313" s="296"/>
      <c r="G313" s="298"/>
      <c r="H313" s="298"/>
      <c r="I313" s="299"/>
      <c r="J313" s="298"/>
      <c r="K313" s="141"/>
      <c r="L313" s="298"/>
      <c r="M313" s="341"/>
    </row>
    <row r="314" spans="1:13" ht="18" customHeight="1">
      <c r="A314" s="285"/>
      <c r="B314" s="280" t="s">
        <v>580</v>
      </c>
      <c r="C314" s="300"/>
      <c r="D314" s="60" t="s">
        <v>446</v>
      </c>
      <c r="E314" s="296">
        <f t="shared" si="178"/>
        <v>0</v>
      </c>
      <c r="F314" s="296"/>
      <c r="G314" s="298"/>
      <c r="H314" s="298"/>
      <c r="I314" s="299"/>
      <c r="J314" s="298"/>
      <c r="K314" s="141"/>
      <c r="L314" s="298"/>
      <c r="M314" s="341"/>
    </row>
    <row r="315" spans="1:13" ht="18" customHeight="1">
      <c r="A315" s="285"/>
      <c r="B315" s="280" t="s">
        <v>260</v>
      </c>
      <c r="C315" s="300"/>
      <c r="D315" s="60" t="s">
        <v>447</v>
      </c>
      <c r="E315" s="296">
        <f t="shared" si="178"/>
        <v>0</v>
      </c>
      <c r="F315" s="296"/>
      <c r="G315" s="298"/>
      <c r="H315" s="298"/>
      <c r="I315" s="299"/>
      <c r="J315" s="298"/>
      <c r="K315" s="141"/>
      <c r="L315" s="298"/>
      <c r="M315" s="341"/>
    </row>
    <row r="316" spans="1:13" ht="18" customHeight="1">
      <c r="A316" s="285"/>
      <c r="B316" s="286" t="s">
        <v>258</v>
      </c>
      <c r="C316" s="300"/>
      <c r="D316" s="60" t="s">
        <v>391</v>
      </c>
      <c r="E316" s="296">
        <f t="shared" si="178"/>
        <v>0</v>
      </c>
      <c r="F316" s="296"/>
      <c r="G316" s="298"/>
      <c r="H316" s="298"/>
      <c r="I316" s="299"/>
      <c r="J316" s="298"/>
      <c r="K316" s="141"/>
      <c r="L316" s="298"/>
      <c r="M316" s="341"/>
    </row>
    <row r="317" spans="1:13" ht="15.75">
      <c r="A317" s="369" t="s">
        <v>459</v>
      </c>
      <c r="B317" s="308"/>
      <c r="C317" s="309"/>
      <c r="D317" s="150" t="s">
        <v>158</v>
      </c>
      <c r="E317" s="933">
        <f t="shared" si="178"/>
        <v>-0.01999999996041879</v>
      </c>
      <c r="F317" s="933">
        <f>F318</f>
        <v>0</v>
      </c>
      <c r="G317" s="933">
        <f aca="true" t="shared" si="183" ref="G317:M317">G318</f>
        <v>18952.25</v>
      </c>
      <c r="H317" s="933">
        <f t="shared" si="183"/>
        <v>-91931.75</v>
      </c>
      <c r="I317" s="933">
        <f t="shared" si="183"/>
        <v>16944.24000000002</v>
      </c>
      <c r="J317" s="933">
        <f t="shared" si="183"/>
        <v>56035.24000000002</v>
      </c>
      <c r="K317" s="296">
        <f t="shared" si="183"/>
        <v>219723.02000000002</v>
      </c>
      <c r="L317" s="296">
        <f t="shared" si="183"/>
        <v>162483.04000000004</v>
      </c>
      <c r="M317" s="342">
        <f t="shared" si="183"/>
        <v>105513.73999999999</v>
      </c>
    </row>
    <row r="318" spans="1:13" ht="15.75">
      <c r="A318" s="273" t="s">
        <v>254</v>
      </c>
      <c r="B318" s="274"/>
      <c r="C318" s="275"/>
      <c r="D318" s="60" t="s">
        <v>159</v>
      </c>
      <c r="E318" s="933">
        <f t="shared" si="178"/>
        <v>-0.01999999996041879</v>
      </c>
      <c r="F318" s="933">
        <f>F319+F321</f>
        <v>0</v>
      </c>
      <c r="G318" s="933">
        <f aca="true" t="shared" si="184" ref="G318:M318">G319+G321</f>
        <v>18952.25</v>
      </c>
      <c r="H318" s="933">
        <f t="shared" si="184"/>
        <v>-91931.75</v>
      </c>
      <c r="I318" s="933">
        <f t="shared" si="184"/>
        <v>16944.24000000002</v>
      </c>
      <c r="J318" s="933">
        <f t="shared" si="184"/>
        <v>56035.24000000002</v>
      </c>
      <c r="K318" s="296">
        <f t="shared" si="184"/>
        <v>219723.02000000002</v>
      </c>
      <c r="L318" s="296">
        <f t="shared" si="184"/>
        <v>162483.04000000004</v>
      </c>
      <c r="M318" s="342">
        <f t="shared" si="184"/>
        <v>105513.73999999999</v>
      </c>
    </row>
    <row r="319" spans="1:13" ht="15.75">
      <c r="A319" s="273" t="s">
        <v>28</v>
      </c>
      <c r="B319" s="274"/>
      <c r="C319" s="275"/>
      <c r="D319" s="164" t="s">
        <v>478</v>
      </c>
      <c r="E319" s="933">
        <f t="shared" si="178"/>
        <v>-0.01999999996041879</v>
      </c>
      <c r="F319" s="933">
        <f>F320</f>
        <v>0</v>
      </c>
      <c r="G319" s="933">
        <f aca="true" t="shared" si="185" ref="G319:M319">G320</f>
        <v>18952.25</v>
      </c>
      <c r="H319" s="933">
        <f t="shared" si="185"/>
        <v>-91931.75</v>
      </c>
      <c r="I319" s="933">
        <f t="shared" si="185"/>
        <v>16944.24000000002</v>
      </c>
      <c r="J319" s="933">
        <f t="shared" si="185"/>
        <v>56035.24000000002</v>
      </c>
      <c r="K319" s="296">
        <f t="shared" si="185"/>
        <v>219723.02000000002</v>
      </c>
      <c r="L319" s="296">
        <f t="shared" si="185"/>
        <v>162483.04000000004</v>
      </c>
      <c r="M319" s="342">
        <f t="shared" si="185"/>
        <v>105513.73999999999</v>
      </c>
    </row>
    <row r="320" spans="1:13" ht="15.75">
      <c r="A320" s="273"/>
      <c r="B320" s="1065" t="s">
        <v>129</v>
      </c>
      <c r="C320" s="1065"/>
      <c r="D320" s="164" t="s">
        <v>130</v>
      </c>
      <c r="E320" s="933">
        <f t="shared" si="178"/>
        <v>-0.01999999996041879</v>
      </c>
      <c r="F320" s="930"/>
      <c r="G320" s="934">
        <f>'11-01 Venituri'!F313-'11-01 -Cheltuieli'!G170</f>
        <v>18952.25</v>
      </c>
      <c r="H320" s="934">
        <f>'11-01 Venituri'!G313-'11-01 -Cheltuieli'!H170</f>
        <v>-91931.75</v>
      </c>
      <c r="I320" s="934">
        <f>'11-01 Venituri'!H313-'11-01 -Cheltuieli'!I170</f>
        <v>16944.24000000002</v>
      </c>
      <c r="J320" s="934">
        <f>'11-01 Venituri'!I313-'11-01 -Cheltuieli'!J170</f>
        <v>56035.24000000002</v>
      </c>
      <c r="K320" s="276">
        <f>'11-01 Venituri'!J313-'11-01 -Cheltuieli'!K170</f>
        <v>219723.02000000002</v>
      </c>
      <c r="L320" s="276">
        <f>'11-01 Venituri'!K313-'11-01 -Cheltuieli'!L170</f>
        <v>162483.04000000004</v>
      </c>
      <c r="M320" s="925">
        <f>'11-01 Venituri'!L313-'11-01 -Cheltuieli'!M170</f>
        <v>105513.73999999999</v>
      </c>
    </row>
    <row r="321" spans="1:13" ht="15.75">
      <c r="A321" s="1071" t="s">
        <v>565</v>
      </c>
      <c r="B321" s="1072"/>
      <c r="C321" s="1072"/>
      <c r="D321" s="164" t="s">
        <v>366</v>
      </c>
      <c r="E321" s="933">
        <f t="shared" si="178"/>
        <v>0</v>
      </c>
      <c r="F321" s="930">
        <f>F322</f>
        <v>0</v>
      </c>
      <c r="G321" s="930">
        <f aca="true" t="shared" si="186" ref="G321:M321">G322</f>
        <v>0</v>
      </c>
      <c r="H321" s="930">
        <f t="shared" si="186"/>
        <v>0</v>
      </c>
      <c r="I321" s="930">
        <f t="shared" si="186"/>
        <v>0</v>
      </c>
      <c r="J321" s="930">
        <f t="shared" si="186"/>
        <v>0</v>
      </c>
      <c r="K321" s="271">
        <f t="shared" si="186"/>
        <v>0</v>
      </c>
      <c r="L321" s="271">
        <f t="shared" si="186"/>
        <v>0</v>
      </c>
      <c r="M321" s="272">
        <f t="shared" si="186"/>
        <v>0</v>
      </c>
    </row>
    <row r="322" spans="1:13" ht="15.75">
      <c r="A322" s="370"/>
      <c r="B322" s="1073" t="s">
        <v>595</v>
      </c>
      <c r="C322" s="1073"/>
      <c r="D322" s="164" t="s">
        <v>48</v>
      </c>
      <c r="E322" s="296">
        <f t="shared" si="178"/>
        <v>0</v>
      </c>
      <c r="F322" s="314"/>
      <c r="G322" s="371"/>
      <c r="H322" s="371"/>
      <c r="I322" s="371"/>
      <c r="J322" s="371"/>
      <c r="K322" s="371"/>
      <c r="L322" s="371"/>
      <c r="M322" s="372"/>
    </row>
    <row r="323" spans="1:13" ht="42.75" customHeight="1">
      <c r="A323" s="994" t="s">
        <v>76</v>
      </c>
      <c r="B323" s="995"/>
      <c r="C323" s="995"/>
      <c r="D323" s="247" t="s">
        <v>150</v>
      </c>
      <c r="E323" s="317">
        <f>G323+H323+I323+J323</f>
        <v>423834</v>
      </c>
      <c r="F323" s="317">
        <f>F324+F336+F346+F403+F423</f>
        <v>0</v>
      </c>
      <c r="G323" s="317">
        <f aca="true" t="shared" si="187" ref="G323:M323">G324+G336+G346+G403+G423</f>
        <v>102340</v>
      </c>
      <c r="H323" s="317">
        <f t="shared" si="187"/>
        <v>143419</v>
      </c>
      <c r="I323" s="317">
        <f t="shared" si="187"/>
        <v>107351</v>
      </c>
      <c r="J323" s="317">
        <f t="shared" si="187"/>
        <v>70724</v>
      </c>
      <c r="K323" s="317">
        <f t="shared" si="187"/>
        <v>446295</v>
      </c>
      <c r="L323" s="317">
        <f t="shared" si="187"/>
        <v>468615</v>
      </c>
      <c r="M323" s="318">
        <f t="shared" si="187"/>
        <v>489704</v>
      </c>
    </row>
    <row r="324" spans="1:13" ht="15.75">
      <c r="A324" s="1069" t="s">
        <v>438</v>
      </c>
      <c r="B324" s="1070"/>
      <c r="C324" s="1070"/>
      <c r="D324" s="27" t="s">
        <v>191</v>
      </c>
      <c r="E324" s="291">
        <f>G324+H324+I324+J324</f>
        <v>101322</v>
      </c>
      <c r="F324" s="291">
        <f>F325</f>
        <v>0</v>
      </c>
      <c r="G324" s="291">
        <f>G325+G329</f>
        <v>55774</v>
      </c>
      <c r="H324" s="291">
        <f aca="true" t="shared" si="188" ref="H324:M324">H325+H329</f>
        <v>15513</v>
      </c>
      <c r="I324" s="291">
        <f t="shared" si="188"/>
        <v>18771</v>
      </c>
      <c r="J324" s="291">
        <f t="shared" si="188"/>
        <v>11264</v>
      </c>
      <c r="K324" s="291">
        <f t="shared" si="188"/>
        <v>106690</v>
      </c>
      <c r="L324" s="291">
        <f t="shared" si="188"/>
        <v>112026</v>
      </c>
      <c r="M324" s="292">
        <f t="shared" si="188"/>
        <v>117066</v>
      </c>
    </row>
    <row r="325" spans="1:13" ht="15.75">
      <c r="A325" s="82" t="s">
        <v>699</v>
      </c>
      <c r="B325" s="268"/>
      <c r="C325" s="269"/>
      <c r="D325" s="27" t="s">
        <v>700</v>
      </c>
      <c r="E325" s="271">
        <f aca="true" t="shared" si="189" ref="E325:E388">G325+H325+I325+J325</f>
        <v>101097</v>
      </c>
      <c r="F325" s="271">
        <f>F327</f>
        <v>0</v>
      </c>
      <c r="G325" s="271">
        <f aca="true" t="shared" si="190" ref="G325:M325">G327</f>
        <v>55573</v>
      </c>
      <c r="H325" s="271">
        <f t="shared" si="190"/>
        <v>15489</v>
      </c>
      <c r="I325" s="271">
        <f t="shared" si="190"/>
        <v>18771</v>
      </c>
      <c r="J325" s="271">
        <f t="shared" si="190"/>
        <v>11264</v>
      </c>
      <c r="K325" s="271">
        <f t="shared" si="190"/>
        <v>106453</v>
      </c>
      <c r="L325" s="271">
        <f t="shared" si="190"/>
        <v>111777</v>
      </c>
      <c r="M325" s="272">
        <f t="shared" si="190"/>
        <v>116806</v>
      </c>
    </row>
    <row r="326" spans="1:13" ht="15.75">
      <c r="A326" s="273" t="s">
        <v>372</v>
      </c>
      <c r="B326" s="274"/>
      <c r="C326" s="275"/>
      <c r="D326" s="42"/>
      <c r="E326" s="271"/>
      <c r="F326" s="271"/>
      <c r="G326" s="276"/>
      <c r="H326" s="276"/>
      <c r="I326" s="277"/>
      <c r="J326" s="276"/>
      <c r="K326" s="53"/>
      <c r="L326" s="276"/>
      <c r="M326" s="278"/>
    </row>
    <row r="327" spans="1:13" ht="15.75">
      <c r="A327" s="279"/>
      <c r="B327" s="280" t="s">
        <v>240</v>
      </c>
      <c r="C327" s="269"/>
      <c r="D327" s="60" t="s">
        <v>452</v>
      </c>
      <c r="E327" s="296">
        <f t="shared" si="189"/>
        <v>101097</v>
      </c>
      <c r="F327" s="296">
        <f>F328</f>
        <v>0</v>
      </c>
      <c r="G327" s="296">
        <f aca="true" t="shared" si="191" ref="G327:M327">G328</f>
        <v>55573</v>
      </c>
      <c r="H327" s="296">
        <f t="shared" si="191"/>
        <v>15489</v>
      </c>
      <c r="I327" s="296">
        <f t="shared" si="191"/>
        <v>18771</v>
      </c>
      <c r="J327" s="296">
        <f t="shared" si="191"/>
        <v>11264</v>
      </c>
      <c r="K327" s="296">
        <f t="shared" si="191"/>
        <v>106453</v>
      </c>
      <c r="L327" s="296">
        <f t="shared" si="191"/>
        <v>111777</v>
      </c>
      <c r="M327" s="342">
        <f t="shared" si="191"/>
        <v>116806</v>
      </c>
    </row>
    <row r="328" spans="1:13" ht="15.75">
      <c r="A328" s="279"/>
      <c r="B328" s="280"/>
      <c r="C328" s="281" t="s">
        <v>66</v>
      </c>
      <c r="D328" s="60" t="s">
        <v>67</v>
      </c>
      <c r="E328" s="296">
        <f t="shared" si="189"/>
        <v>101097</v>
      </c>
      <c r="F328" s="296">
        <v>0</v>
      </c>
      <c r="G328" s="298">
        <v>55573</v>
      </c>
      <c r="H328" s="298">
        <v>15489</v>
      </c>
      <c r="I328" s="299">
        <v>18771</v>
      </c>
      <c r="J328" s="298">
        <v>11264</v>
      </c>
      <c r="K328" s="141">
        <v>106453</v>
      </c>
      <c r="L328" s="298">
        <v>111777</v>
      </c>
      <c r="M328" s="341">
        <v>116806</v>
      </c>
    </row>
    <row r="329" spans="1:13" ht="15.75">
      <c r="A329" s="982" t="s">
        <v>566</v>
      </c>
      <c r="B329" s="983"/>
      <c r="C329" s="983"/>
      <c r="D329" s="150" t="s">
        <v>453</v>
      </c>
      <c r="E329" s="296">
        <f t="shared" si="189"/>
        <v>225</v>
      </c>
      <c r="F329" s="296">
        <f>F331+F332+F333+F334+F335</f>
        <v>0</v>
      </c>
      <c r="G329" s="296">
        <f aca="true" t="shared" si="192" ref="G329:M329">G331+G332+G333+G334+G335</f>
        <v>201</v>
      </c>
      <c r="H329" s="296">
        <f t="shared" si="192"/>
        <v>24</v>
      </c>
      <c r="I329" s="296">
        <f t="shared" si="192"/>
        <v>0</v>
      </c>
      <c r="J329" s="296">
        <f t="shared" si="192"/>
        <v>0</v>
      </c>
      <c r="K329" s="296">
        <f t="shared" si="192"/>
        <v>237</v>
      </c>
      <c r="L329" s="296">
        <f t="shared" si="192"/>
        <v>249</v>
      </c>
      <c r="M329" s="342">
        <f t="shared" si="192"/>
        <v>260</v>
      </c>
    </row>
    <row r="330" spans="1:13" ht="15.75">
      <c r="A330" s="273" t="s">
        <v>372</v>
      </c>
      <c r="B330" s="274"/>
      <c r="C330" s="275"/>
      <c r="D330" s="60"/>
      <c r="E330" s="296"/>
      <c r="F330" s="296"/>
      <c r="G330" s="298"/>
      <c r="H330" s="298"/>
      <c r="I330" s="299"/>
      <c r="J330" s="298"/>
      <c r="K330" s="141"/>
      <c r="L330" s="298"/>
      <c r="M330" s="341"/>
    </row>
    <row r="331" spans="1:13" ht="15.75">
      <c r="A331" s="282"/>
      <c r="B331" s="283" t="s">
        <v>255</v>
      </c>
      <c r="C331" s="269"/>
      <c r="D331" s="60" t="s">
        <v>454</v>
      </c>
      <c r="E331" s="296">
        <f t="shared" si="189"/>
        <v>0</v>
      </c>
      <c r="F331" s="296"/>
      <c r="G331" s="298"/>
      <c r="H331" s="298"/>
      <c r="I331" s="299"/>
      <c r="J331" s="298"/>
      <c r="K331" s="141"/>
      <c r="L331" s="298"/>
      <c r="M331" s="341"/>
    </row>
    <row r="332" spans="1:13" ht="15.75">
      <c r="A332" s="285"/>
      <c r="B332" s="979" t="s">
        <v>474</v>
      </c>
      <c r="C332" s="979"/>
      <c r="D332" s="60" t="s">
        <v>455</v>
      </c>
      <c r="E332" s="296">
        <f t="shared" si="189"/>
        <v>0</v>
      </c>
      <c r="F332" s="296"/>
      <c r="G332" s="298"/>
      <c r="H332" s="298"/>
      <c r="I332" s="299"/>
      <c r="J332" s="298"/>
      <c r="K332" s="141"/>
      <c r="L332" s="298"/>
      <c r="M332" s="341"/>
    </row>
    <row r="333" spans="1:13" ht="44.25" customHeight="1">
      <c r="A333" s="285"/>
      <c r="B333" s="979" t="s">
        <v>485</v>
      </c>
      <c r="C333" s="979"/>
      <c r="D333" s="60" t="s">
        <v>398</v>
      </c>
      <c r="E333" s="296">
        <f t="shared" si="189"/>
        <v>0</v>
      </c>
      <c r="F333" s="296"/>
      <c r="G333" s="298"/>
      <c r="H333" s="298"/>
      <c r="I333" s="299"/>
      <c r="J333" s="298"/>
      <c r="K333" s="141"/>
      <c r="L333" s="298"/>
      <c r="M333" s="341"/>
    </row>
    <row r="334" spans="1:13" ht="15.75">
      <c r="A334" s="285"/>
      <c r="B334" s="286" t="s">
        <v>392</v>
      </c>
      <c r="C334" s="269"/>
      <c r="D334" s="60" t="s">
        <v>399</v>
      </c>
      <c r="E334" s="296">
        <f t="shared" si="189"/>
        <v>225</v>
      </c>
      <c r="F334" s="296"/>
      <c r="G334" s="298">
        <v>201</v>
      </c>
      <c r="H334" s="298">
        <v>24</v>
      </c>
      <c r="I334" s="299">
        <v>0</v>
      </c>
      <c r="J334" s="298">
        <v>0</v>
      </c>
      <c r="K334" s="141">
        <v>237</v>
      </c>
      <c r="L334" s="298">
        <v>249</v>
      </c>
      <c r="M334" s="341">
        <v>260</v>
      </c>
    </row>
    <row r="335" spans="1:13" ht="15.75">
      <c r="A335" s="287"/>
      <c r="B335" s="280" t="s">
        <v>409</v>
      </c>
      <c r="C335" s="288"/>
      <c r="D335" s="60" t="s">
        <v>400</v>
      </c>
      <c r="E335" s="296">
        <f t="shared" si="189"/>
        <v>0</v>
      </c>
      <c r="F335" s="296"/>
      <c r="G335" s="298"/>
      <c r="H335" s="298"/>
      <c r="I335" s="299"/>
      <c r="J335" s="298"/>
      <c r="K335" s="141"/>
      <c r="L335" s="298"/>
      <c r="M335" s="341"/>
    </row>
    <row r="336" spans="1:13" ht="36.75" customHeight="1">
      <c r="A336" s="980" t="s">
        <v>241</v>
      </c>
      <c r="B336" s="981"/>
      <c r="C336" s="981"/>
      <c r="D336" s="150" t="s">
        <v>174</v>
      </c>
      <c r="E336" s="297">
        <f t="shared" si="189"/>
        <v>3352</v>
      </c>
      <c r="F336" s="297">
        <f>F337+F340</f>
        <v>0</v>
      </c>
      <c r="G336" s="297">
        <f aca="true" t="shared" si="193" ref="G336:M336">G337+G340</f>
        <v>93</v>
      </c>
      <c r="H336" s="297">
        <f t="shared" si="193"/>
        <v>3228</v>
      </c>
      <c r="I336" s="297">
        <f t="shared" si="193"/>
        <v>22</v>
      </c>
      <c r="J336" s="297">
        <f t="shared" si="193"/>
        <v>9</v>
      </c>
      <c r="K336" s="297">
        <f t="shared" si="193"/>
        <v>3530</v>
      </c>
      <c r="L336" s="297">
        <f t="shared" si="193"/>
        <v>3707</v>
      </c>
      <c r="M336" s="368">
        <f t="shared" si="193"/>
        <v>3874</v>
      </c>
    </row>
    <row r="337" spans="1:13" ht="18" customHeight="1">
      <c r="A337" s="285" t="s">
        <v>242</v>
      </c>
      <c r="B337" s="293"/>
      <c r="C337" s="294"/>
      <c r="D337" s="150" t="s">
        <v>324</v>
      </c>
      <c r="E337" s="296">
        <f t="shared" si="189"/>
        <v>0</v>
      </c>
      <c r="F337" s="296">
        <f>F339</f>
        <v>0</v>
      </c>
      <c r="G337" s="296">
        <f aca="true" t="shared" si="194" ref="G337:M337">G339</f>
        <v>0</v>
      </c>
      <c r="H337" s="296">
        <f t="shared" si="194"/>
        <v>0</v>
      </c>
      <c r="I337" s="296">
        <f t="shared" si="194"/>
        <v>0</v>
      </c>
      <c r="J337" s="296">
        <f t="shared" si="194"/>
        <v>0</v>
      </c>
      <c r="K337" s="296">
        <f t="shared" si="194"/>
        <v>0</v>
      </c>
      <c r="L337" s="296">
        <f t="shared" si="194"/>
        <v>0</v>
      </c>
      <c r="M337" s="342">
        <f t="shared" si="194"/>
        <v>0</v>
      </c>
    </row>
    <row r="338" spans="1:13" ht="18" customHeight="1">
      <c r="A338" s="273" t="s">
        <v>372</v>
      </c>
      <c r="B338" s="274"/>
      <c r="C338" s="275"/>
      <c r="D338" s="60"/>
      <c r="E338" s="296"/>
      <c r="F338" s="296"/>
      <c r="G338" s="298"/>
      <c r="H338" s="298"/>
      <c r="I338" s="299"/>
      <c r="J338" s="298"/>
      <c r="K338" s="141"/>
      <c r="L338" s="298"/>
      <c r="M338" s="341"/>
    </row>
    <row r="339" spans="1:13" ht="15.75">
      <c r="A339" s="279"/>
      <c r="B339" s="280" t="s">
        <v>410</v>
      </c>
      <c r="C339" s="269"/>
      <c r="D339" s="60" t="s">
        <v>694</v>
      </c>
      <c r="E339" s="296">
        <f t="shared" si="189"/>
        <v>0</v>
      </c>
      <c r="F339" s="296"/>
      <c r="G339" s="298"/>
      <c r="H339" s="298"/>
      <c r="I339" s="299"/>
      <c r="J339" s="298"/>
      <c r="K339" s="141"/>
      <c r="L339" s="298"/>
      <c r="M339" s="341"/>
    </row>
    <row r="340" spans="1:13" ht="15.75">
      <c r="A340" s="980" t="s">
        <v>243</v>
      </c>
      <c r="B340" s="981"/>
      <c r="C340" s="981"/>
      <c r="D340" s="150" t="s">
        <v>325</v>
      </c>
      <c r="E340" s="296">
        <f t="shared" si="189"/>
        <v>3352</v>
      </c>
      <c r="F340" s="296">
        <f>F342+F344+F345</f>
        <v>0</v>
      </c>
      <c r="G340" s="296">
        <f aca="true" t="shared" si="195" ref="G340:M340">G342+G344+G345</f>
        <v>93</v>
      </c>
      <c r="H340" s="296">
        <f t="shared" si="195"/>
        <v>3228</v>
      </c>
      <c r="I340" s="296">
        <f t="shared" si="195"/>
        <v>22</v>
      </c>
      <c r="J340" s="296">
        <f t="shared" si="195"/>
        <v>9</v>
      </c>
      <c r="K340" s="296">
        <f t="shared" si="195"/>
        <v>3530</v>
      </c>
      <c r="L340" s="296">
        <f t="shared" si="195"/>
        <v>3707</v>
      </c>
      <c r="M340" s="342">
        <f t="shared" si="195"/>
        <v>3874</v>
      </c>
    </row>
    <row r="341" spans="1:13" ht="15.75">
      <c r="A341" s="273" t="s">
        <v>372</v>
      </c>
      <c r="B341" s="274"/>
      <c r="C341" s="275"/>
      <c r="D341" s="60"/>
      <c r="E341" s="296"/>
      <c r="F341" s="296"/>
      <c r="G341" s="298"/>
      <c r="H341" s="298"/>
      <c r="I341" s="299"/>
      <c r="J341" s="298"/>
      <c r="K341" s="141"/>
      <c r="L341" s="298"/>
      <c r="M341" s="341"/>
    </row>
    <row r="342" spans="1:13" ht="15.75">
      <c r="A342" s="287"/>
      <c r="B342" s="295" t="s">
        <v>244</v>
      </c>
      <c r="C342" s="269"/>
      <c r="D342" s="60" t="s">
        <v>336</v>
      </c>
      <c r="E342" s="296">
        <f t="shared" si="189"/>
        <v>3352</v>
      </c>
      <c r="F342" s="296">
        <f>F343</f>
        <v>0</v>
      </c>
      <c r="G342" s="296">
        <f aca="true" t="shared" si="196" ref="G342:M342">G343</f>
        <v>93</v>
      </c>
      <c r="H342" s="296">
        <f t="shared" si="196"/>
        <v>3228</v>
      </c>
      <c r="I342" s="296">
        <f t="shared" si="196"/>
        <v>22</v>
      </c>
      <c r="J342" s="296">
        <f t="shared" si="196"/>
        <v>9</v>
      </c>
      <c r="K342" s="296">
        <f t="shared" si="196"/>
        <v>3530</v>
      </c>
      <c r="L342" s="296">
        <f t="shared" si="196"/>
        <v>3707</v>
      </c>
      <c r="M342" s="342">
        <f t="shared" si="196"/>
        <v>3874</v>
      </c>
    </row>
    <row r="343" spans="1:13" ht="18" customHeight="1">
      <c r="A343" s="287"/>
      <c r="B343" s="295"/>
      <c r="C343" s="281" t="s">
        <v>245</v>
      </c>
      <c r="D343" s="60" t="s">
        <v>220</v>
      </c>
      <c r="E343" s="296">
        <f t="shared" si="189"/>
        <v>3352</v>
      </c>
      <c r="F343" s="296"/>
      <c r="G343" s="298">
        <v>93</v>
      </c>
      <c r="H343" s="298">
        <v>3228</v>
      </c>
      <c r="I343" s="299">
        <v>22</v>
      </c>
      <c r="J343" s="298">
        <v>9</v>
      </c>
      <c r="K343" s="141">
        <v>3530</v>
      </c>
      <c r="L343" s="298">
        <v>3707</v>
      </c>
      <c r="M343" s="341">
        <v>3874</v>
      </c>
    </row>
    <row r="344" spans="1:13" ht="18" customHeight="1">
      <c r="A344" s="287"/>
      <c r="B344" s="295" t="s">
        <v>337</v>
      </c>
      <c r="C344" s="269"/>
      <c r="D344" s="60" t="s">
        <v>376</v>
      </c>
      <c r="E344" s="296">
        <f t="shared" si="189"/>
        <v>0</v>
      </c>
      <c r="F344" s="296"/>
      <c r="G344" s="298"/>
      <c r="H344" s="298"/>
      <c r="I344" s="299"/>
      <c r="J344" s="298"/>
      <c r="K344" s="141"/>
      <c r="L344" s="298"/>
      <c r="M344" s="341"/>
    </row>
    <row r="345" spans="1:13" ht="15.75">
      <c r="A345" s="287"/>
      <c r="B345" s="295" t="s">
        <v>39</v>
      </c>
      <c r="C345" s="269"/>
      <c r="D345" s="60" t="s">
        <v>38</v>
      </c>
      <c r="E345" s="296">
        <f t="shared" si="189"/>
        <v>0</v>
      </c>
      <c r="F345" s="296"/>
      <c r="G345" s="298"/>
      <c r="H345" s="298"/>
      <c r="I345" s="299"/>
      <c r="J345" s="298"/>
      <c r="K345" s="141"/>
      <c r="L345" s="298"/>
      <c r="M345" s="341"/>
    </row>
    <row r="346" spans="1:13" ht="15.75">
      <c r="A346" s="987" t="s">
        <v>262</v>
      </c>
      <c r="B346" s="988"/>
      <c r="C346" s="988"/>
      <c r="D346" s="150" t="s">
        <v>518</v>
      </c>
      <c r="E346" s="297">
        <f t="shared" si="189"/>
        <v>146525</v>
      </c>
      <c r="F346" s="297">
        <f>F347+F363+F371+F389</f>
        <v>0</v>
      </c>
      <c r="G346" s="297">
        <f aca="true" t="shared" si="197" ref="G346:M346">G347+G363+G371+G389</f>
        <v>30813</v>
      </c>
      <c r="H346" s="297">
        <f>H347+H363+H371+H389</f>
        <v>76211</v>
      </c>
      <c r="I346" s="297">
        <f t="shared" si="197"/>
        <v>21348</v>
      </c>
      <c r="J346" s="297">
        <f t="shared" si="197"/>
        <v>18153</v>
      </c>
      <c r="K346" s="297">
        <f t="shared" si="197"/>
        <v>154289</v>
      </c>
      <c r="L346" s="297">
        <f t="shared" si="197"/>
        <v>162004</v>
      </c>
      <c r="M346" s="368">
        <f t="shared" si="197"/>
        <v>169296</v>
      </c>
    </row>
    <row r="347" spans="1:13" ht="15.75">
      <c r="A347" s="987" t="s">
        <v>567</v>
      </c>
      <c r="B347" s="988"/>
      <c r="C347" s="988"/>
      <c r="D347" s="150" t="s">
        <v>93</v>
      </c>
      <c r="E347" s="296">
        <f t="shared" si="189"/>
        <v>84043</v>
      </c>
      <c r="F347" s="296">
        <f>F349+F352+F356+F357+F359+F362</f>
        <v>0</v>
      </c>
      <c r="G347" s="296">
        <f aca="true" t="shared" si="198" ref="G347:M347">G349+G352+G356+G357+G359+G362</f>
        <v>9974</v>
      </c>
      <c r="H347" s="296">
        <f t="shared" si="198"/>
        <v>53033</v>
      </c>
      <c r="I347" s="296">
        <f t="shared" si="198"/>
        <v>11349</v>
      </c>
      <c r="J347" s="296">
        <f t="shared" si="198"/>
        <v>9687</v>
      </c>
      <c r="K347" s="296">
        <f t="shared" si="198"/>
        <v>88496</v>
      </c>
      <c r="L347" s="296">
        <f t="shared" si="198"/>
        <v>92920</v>
      </c>
      <c r="M347" s="342">
        <f t="shared" si="198"/>
        <v>97102</v>
      </c>
    </row>
    <row r="348" spans="1:13" ht="15.75">
      <c r="A348" s="273" t="s">
        <v>372</v>
      </c>
      <c r="B348" s="274"/>
      <c r="C348" s="275"/>
      <c r="D348" s="60"/>
      <c r="E348" s="296"/>
      <c r="F348" s="296"/>
      <c r="G348" s="298"/>
      <c r="H348" s="298"/>
      <c r="I348" s="299"/>
      <c r="J348" s="298"/>
      <c r="K348" s="141"/>
      <c r="L348" s="298"/>
      <c r="M348" s="341"/>
    </row>
    <row r="349" spans="1:13" ht="15.75">
      <c r="A349" s="287"/>
      <c r="B349" s="280" t="s">
        <v>263</v>
      </c>
      <c r="C349" s="91"/>
      <c r="D349" s="60" t="s">
        <v>443</v>
      </c>
      <c r="E349" s="296">
        <f t="shared" si="189"/>
        <v>78483</v>
      </c>
      <c r="F349" s="296">
        <f>F350+F351</f>
        <v>0</v>
      </c>
      <c r="G349" s="296">
        <f aca="true" t="shared" si="199" ref="G349:M349">G350+G351</f>
        <v>7743</v>
      </c>
      <c r="H349" s="296">
        <f t="shared" si="199"/>
        <v>52413</v>
      </c>
      <c r="I349" s="296">
        <f t="shared" si="199"/>
        <v>9901</v>
      </c>
      <c r="J349" s="296">
        <f t="shared" si="199"/>
        <v>8426</v>
      </c>
      <c r="K349" s="296">
        <f t="shared" si="199"/>
        <v>82641</v>
      </c>
      <c r="L349" s="296">
        <f t="shared" si="199"/>
        <v>86772</v>
      </c>
      <c r="M349" s="342">
        <f t="shared" si="199"/>
        <v>90676</v>
      </c>
    </row>
    <row r="350" spans="1:13" ht="15.75">
      <c r="A350" s="287"/>
      <c r="B350" s="280"/>
      <c r="C350" s="281" t="s">
        <v>221</v>
      </c>
      <c r="D350" s="60" t="s">
        <v>227</v>
      </c>
      <c r="E350" s="296">
        <f t="shared" si="189"/>
        <v>17643</v>
      </c>
      <c r="F350" s="296">
        <v>0</v>
      </c>
      <c r="G350" s="296">
        <v>3493</v>
      </c>
      <c r="H350" s="298">
        <v>4302</v>
      </c>
      <c r="I350" s="299">
        <v>5276</v>
      </c>
      <c r="J350" s="298">
        <v>4572</v>
      </c>
      <c r="K350" s="141">
        <v>18578</v>
      </c>
      <c r="L350" s="298">
        <v>19507</v>
      </c>
      <c r="M350" s="341">
        <v>20384</v>
      </c>
    </row>
    <row r="351" spans="1:13" ht="15.75">
      <c r="A351" s="287"/>
      <c r="B351" s="280"/>
      <c r="C351" s="281" t="s">
        <v>222</v>
      </c>
      <c r="D351" s="60" t="s">
        <v>228</v>
      </c>
      <c r="E351" s="296">
        <f>G351+H351+I351+J351</f>
        <v>60840</v>
      </c>
      <c r="F351" s="296">
        <v>0</v>
      </c>
      <c r="G351" s="296">
        <v>4250</v>
      </c>
      <c r="H351" s="296">
        <v>48111</v>
      </c>
      <c r="I351" s="347">
        <v>4625</v>
      </c>
      <c r="J351" s="296">
        <v>3854</v>
      </c>
      <c r="K351" s="141">
        <v>64063</v>
      </c>
      <c r="L351" s="298">
        <v>67265</v>
      </c>
      <c r="M351" s="341">
        <v>70292</v>
      </c>
    </row>
    <row r="352" spans="1:13" ht="15.75">
      <c r="A352" s="287"/>
      <c r="B352" s="280" t="s">
        <v>568</v>
      </c>
      <c r="C352" s="294"/>
      <c r="D352" s="60" t="s">
        <v>687</v>
      </c>
      <c r="E352" s="296">
        <f t="shared" si="189"/>
        <v>5366</v>
      </c>
      <c r="F352" s="296">
        <f>F353+F354+F355</f>
        <v>0</v>
      </c>
      <c r="G352" s="298">
        <f aca="true" t="shared" si="200" ref="G352:M352">G353+G354+G355</f>
        <v>2161</v>
      </c>
      <c r="H352" s="298">
        <f t="shared" si="200"/>
        <v>550</v>
      </c>
      <c r="I352" s="298">
        <f t="shared" si="200"/>
        <v>1414</v>
      </c>
      <c r="J352" s="298">
        <f t="shared" si="200"/>
        <v>1241</v>
      </c>
      <c r="K352" s="298">
        <f t="shared" si="200"/>
        <v>5651</v>
      </c>
      <c r="L352" s="298">
        <f t="shared" si="200"/>
        <v>5934</v>
      </c>
      <c r="M352" s="344">
        <f t="shared" si="200"/>
        <v>6202</v>
      </c>
    </row>
    <row r="353" spans="1:13" ht="15.75">
      <c r="A353" s="287"/>
      <c r="B353" s="280"/>
      <c r="C353" s="281" t="s">
        <v>225</v>
      </c>
      <c r="D353" s="60" t="s">
        <v>461</v>
      </c>
      <c r="E353" s="296">
        <f t="shared" si="189"/>
        <v>1609</v>
      </c>
      <c r="F353" s="296">
        <v>0</v>
      </c>
      <c r="G353" s="298">
        <v>1223</v>
      </c>
      <c r="H353" s="298">
        <v>243</v>
      </c>
      <c r="I353" s="299">
        <v>102</v>
      </c>
      <c r="J353" s="298">
        <v>41</v>
      </c>
      <c r="K353" s="141">
        <v>1695</v>
      </c>
      <c r="L353" s="298">
        <v>1780</v>
      </c>
      <c r="M353" s="341">
        <v>1860</v>
      </c>
    </row>
    <row r="354" spans="1:13" ht="15.75">
      <c r="A354" s="287"/>
      <c r="B354" s="280"/>
      <c r="C354" s="281" t="s">
        <v>669</v>
      </c>
      <c r="D354" s="60" t="s">
        <v>462</v>
      </c>
      <c r="E354" s="296">
        <f t="shared" si="189"/>
        <v>3757</v>
      </c>
      <c r="F354" s="296">
        <v>0</v>
      </c>
      <c r="G354" s="298">
        <v>938</v>
      </c>
      <c r="H354" s="298">
        <v>307</v>
      </c>
      <c r="I354" s="299">
        <v>1312</v>
      </c>
      <c r="J354" s="298">
        <v>1200</v>
      </c>
      <c r="K354" s="141">
        <v>3956</v>
      </c>
      <c r="L354" s="298">
        <v>4154</v>
      </c>
      <c r="M354" s="341">
        <v>4342</v>
      </c>
    </row>
    <row r="355" spans="1:13" ht="15.75">
      <c r="A355" s="287"/>
      <c r="B355" s="280"/>
      <c r="C355" s="300" t="s">
        <v>502</v>
      </c>
      <c r="D355" s="60" t="s">
        <v>463</v>
      </c>
      <c r="E355" s="296">
        <f t="shared" si="189"/>
        <v>0</v>
      </c>
      <c r="F355" s="296"/>
      <c r="G355" s="298"/>
      <c r="H355" s="298"/>
      <c r="I355" s="299"/>
      <c r="J355" s="298"/>
      <c r="K355" s="141"/>
      <c r="L355" s="298"/>
      <c r="M355" s="341"/>
    </row>
    <row r="356" spans="1:13" ht="15.75">
      <c r="A356" s="287"/>
      <c r="B356" s="280" t="s">
        <v>411</v>
      </c>
      <c r="C356" s="281"/>
      <c r="D356" s="60" t="s">
        <v>686</v>
      </c>
      <c r="E356" s="296">
        <f t="shared" si="189"/>
        <v>0</v>
      </c>
      <c r="F356" s="296"/>
      <c r="G356" s="298"/>
      <c r="H356" s="298"/>
      <c r="I356" s="299"/>
      <c r="J356" s="298"/>
      <c r="K356" s="141"/>
      <c r="L356" s="298"/>
      <c r="M356" s="341"/>
    </row>
    <row r="357" spans="1:13" ht="15.75">
      <c r="A357" s="287"/>
      <c r="B357" s="280" t="s">
        <v>264</v>
      </c>
      <c r="C357" s="91"/>
      <c r="D357" s="60" t="s">
        <v>685</v>
      </c>
      <c r="E357" s="296">
        <f t="shared" si="189"/>
        <v>194</v>
      </c>
      <c r="F357" s="296">
        <f>F358</f>
        <v>0</v>
      </c>
      <c r="G357" s="298">
        <f aca="true" t="shared" si="201" ref="G357:M357">G358</f>
        <v>70</v>
      </c>
      <c r="H357" s="298">
        <f t="shared" si="201"/>
        <v>70</v>
      </c>
      <c r="I357" s="298">
        <f t="shared" si="201"/>
        <v>34</v>
      </c>
      <c r="J357" s="298">
        <f t="shared" si="201"/>
        <v>20</v>
      </c>
      <c r="K357" s="298">
        <f t="shared" si="201"/>
        <v>204</v>
      </c>
      <c r="L357" s="298">
        <f t="shared" si="201"/>
        <v>214</v>
      </c>
      <c r="M357" s="344">
        <f t="shared" si="201"/>
        <v>224</v>
      </c>
    </row>
    <row r="358" spans="1:13" ht="15.75">
      <c r="A358" s="287"/>
      <c r="B358" s="280"/>
      <c r="C358" s="281" t="s">
        <v>26</v>
      </c>
      <c r="D358" s="60" t="s">
        <v>464</v>
      </c>
      <c r="E358" s="296">
        <f t="shared" si="189"/>
        <v>194</v>
      </c>
      <c r="F358" s="296">
        <v>0</v>
      </c>
      <c r="G358" s="298">
        <v>70</v>
      </c>
      <c r="H358" s="298">
        <v>70</v>
      </c>
      <c r="I358" s="299">
        <v>34</v>
      </c>
      <c r="J358" s="298">
        <v>20</v>
      </c>
      <c r="K358" s="141">
        <v>204</v>
      </c>
      <c r="L358" s="298">
        <v>214</v>
      </c>
      <c r="M358" s="341">
        <v>224</v>
      </c>
    </row>
    <row r="359" spans="1:13" ht="15.75">
      <c r="A359" s="287"/>
      <c r="B359" s="280" t="s">
        <v>521</v>
      </c>
      <c r="C359" s="281"/>
      <c r="D359" s="60" t="s">
        <v>653</v>
      </c>
      <c r="E359" s="296">
        <f t="shared" si="189"/>
        <v>0</v>
      </c>
      <c r="F359" s="296">
        <f>F360+F361</f>
        <v>0</v>
      </c>
      <c r="G359" s="296">
        <f aca="true" t="shared" si="202" ref="G359:M359">G360+G361</f>
        <v>0</v>
      </c>
      <c r="H359" s="296">
        <f t="shared" si="202"/>
        <v>0</v>
      </c>
      <c r="I359" s="296">
        <f t="shared" si="202"/>
        <v>0</v>
      </c>
      <c r="J359" s="296">
        <f t="shared" si="202"/>
        <v>0</v>
      </c>
      <c r="K359" s="296">
        <f t="shared" si="202"/>
        <v>0</v>
      </c>
      <c r="L359" s="296">
        <f t="shared" si="202"/>
        <v>0</v>
      </c>
      <c r="M359" s="342">
        <f t="shared" si="202"/>
        <v>0</v>
      </c>
    </row>
    <row r="360" spans="1:13" ht="15.75">
      <c r="A360" s="287"/>
      <c r="B360" s="280"/>
      <c r="C360" s="281" t="s">
        <v>27</v>
      </c>
      <c r="D360" s="60" t="s">
        <v>465</v>
      </c>
      <c r="E360" s="296">
        <f t="shared" si="189"/>
        <v>0</v>
      </c>
      <c r="F360" s="296"/>
      <c r="G360" s="366"/>
      <c r="H360" s="366"/>
      <c r="I360" s="367"/>
      <c r="J360" s="366"/>
      <c r="K360" s="141"/>
      <c r="L360" s="366"/>
      <c r="M360" s="341"/>
    </row>
    <row r="361" spans="1:13" ht="15.75">
      <c r="A361" s="287"/>
      <c r="B361" s="280"/>
      <c r="C361" s="281" t="s">
        <v>226</v>
      </c>
      <c r="D361" s="60" t="s">
        <v>466</v>
      </c>
      <c r="E361" s="296">
        <f t="shared" si="189"/>
        <v>0</v>
      </c>
      <c r="F361" s="296"/>
      <c r="G361" s="366"/>
      <c r="H361" s="366"/>
      <c r="I361" s="367"/>
      <c r="J361" s="366"/>
      <c r="K361" s="141"/>
      <c r="L361" s="366"/>
      <c r="M361" s="341"/>
    </row>
    <row r="362" spans="1:13" ht="15.75">
      <c r="A362" s="287"/>
      <c r="B362" s="286" t="s">
        <v>412</v>
      </c>
      <c r="C362" s="300"/>
      <c r="D362" s="60" t="s">
        <v>404</v>
      </c>
      <c r="E362" s="296">
        <f t="shared" si="189"/>
        <v>0</v>
      </c>
      <c r="F362" s="296"/>
      <c r="G362" s="366"/>
      <c r="H362" s="366"/>
      <c r="I362" s="367"/>
      <c r="J362" s="366"/>
      <c r="K362" s="141"/>
      <c r="L362" s="366"/>
      <c r="M362" s="341"/>
    </row>
    <row r="363" spans="1:13" ht="15.75">
      <c r="A363" s="285" t="s">
        <v>552</v>
      </c>
      <c r="B363" s="286"/>
      <c r="C363" s="86"/>
      <c r="D363" s="150" t="s">
        <v>688</v>
      </c>
      <c r="E363" s="296">
        <f t="shared" si="189"/>
        <v>5036</v>
      </c>
      <c r="F363" s="296">
        <f>F365+F368+F369</f>
        <v>0</v>
      </c>
      <c r="G363" s="296">
        <f aca="true" t="shared" si="203" ref="G363:M363">G365+G368+G369</f>
        <v>565</v>
      </c>
      <c r="H363" s="296">
        <f t="shared" si="203"/>
        <v>4460</v>
      </c>
      <c r="I363" s="296">
        <f t="shared" si="203"/>
        <v>0</v>
      </c>
      <c r="J363" s="296">
        <f t="shared" si="203"/>
        <v>11</v>
      </c>
      <c r="K363" s="296">
        <f t="shared" si="203"/>
        <v>5302</v>
      </c>
      <c r="L363" s="296">
        <f t="shared" si="203"/>
        <v>5567</v>
      </c>
      <c r="M363" s="342">
        <f t="shared" si="203"/>
        <v>5817</v>
      </c>
    </row>
    <row r="364" spans="1:13" ht="15.75">
      <c r="A364" s="273" t="s">
        <v>372</v>
      </c>
      <c r="B364" s="274"/>
      <c r="C364" s="275"/>
      <c r="D364" s="60"/>
      <c r="E364" s="296"/>
      <c r="F364" s="296"/>
      <c r="G364" s="366"/>
      <c r="H364" s="366"/>
      <c r="I364" s="367"/>
      <c r="J364" s="366"/>
      <c r="K364" s="141"/>
      <c r="L364" s="366"/>
      <c r="M364" s="341"/>
    </row>
    <row r="365" spans="1:13" ht="15.75">
      <c r="A365" s="301"/>
      <c r="B365" s="979" t="s">
        <v>155</v>
      </c>
      <c r="C365" s="979"/>
      <c r="D365" s="60" t="s">
        <v>689</v>
      </c>
      <c r="E365" s="296">
        <f t="shared" si="189"/>
        <v>0</v>
      </c>
      <c r="F365" s="296">
        <f>F366+F367</f>
        <v>0</v>
      </c>
      <c r="G365" s="296">
        <f aca="true" t="shared" si="204" ref="G365:M365">G366+G367</f>
        <v>0</v>
      </c>
      <c r="H365" s="296">
        <f t="shared" si="204"/>
        <v>0</v>
      </c>
      <c r="I365" s="296">
        <f t="shared" si="204"/>
        <v>0</v>
      </c>
      <c r="J365" s="296">
        <f t="shared" si="204"/>
        <v>0</v>
      </c>
      <c r="K365" s="296">
        <f t="shared" si="204"/>
        <v>0</v>
      </c>
      <c r="L365" s="296">
        <f t="shared" si="204"/>
        <v>0</v>
      </c>
      <c r="M365" s="342">
        <f t="shared" si="204"/>
        <v>0</v>
      </c>
    </row>
    <row r="366" spans="1:13" ht="18" customHeight="1">
      <c r="A366" s="301"/>
      <c r="B366" s="286"/>
      <c r="C366" s="300" t="s">
        <v>701</v>
      </c>
      <c r="D366" s="60" t="s">
        <v>406</v>
      </c>
      <c r="E366" s="296">
        <f t="shared" si="189"/>
        <v>0</v>
      </c>
      <c r="F366" s="296"/>
      <c r="G366" s="366"/>
      <c r="H366" s="366"/>
      <c r="I366" s="367"/>
      <c r="J366" s="366"/>
      <c r="K366" s="141"/>
      <c r="L366" s="366"/>
      <c r="M366" s="341"/>
    </row>
    <row r="367" spans="1:13" ht="18" customHeight="1">
      <c r="A367" s="301"/>
      <c r="B367" s="286"/>
      <c r="C367" s="300" t="s">
        <v>269</v>
      </c>
      <c r="D367" s="60" t="s">
        <v>529</v>
      </c>
      <c r="E367" s="296">
        <f t="shared" si="189"/>
        <v>0</v>
      </c>
      <c r="F367" s="296"/>
      <c r="G367" s="366"/>
      <c r="H367" s="366"/>
      <c r="I367" s="367"/>
      <c r="J367" s="366"/>
      <c r="K367" s="141"/>
      <c r="L367" s="366"/>
      <c r="M367" s="341"/>
    </row>
    <row r="368" spans="1:13" ht="18" customHeight="1">
      <c r="A368" s="301"/>
      <c r="B368" s="286" t="s">
        <v>553</v>
      </c>
      <c r="C368" s="300"/>
      <c r="D368" s="60" t="s">
        <v>554</v>
      </c>
      <c r="E368" s="296">
        <f t="shared" si="189"/>
        <v>0</v>
      </c>
      <c r="F368" s="296"/>
      <c r="G368" s="366"/>
      <c r="H368" s="366"/>
      <c r="I368" s="367"/>
      <c r="J368" s="366"/>
      <c r="K368" s="141"/>
      <c r="L368" s="366"/>
      <c r="M368" s="341"/>
    </row>
    <row r="369" spans="1:13" ht="15.75">
      <c r="A369" s="287"/>
      <c r="B369" s="280" t="s">
        <v>73</v>
      </c>
      <c r="C369" s="281"/>
      <c r="D369" s="60" t="s">
        <v>690</v>
      </c>
      <c r="E369" s="296">
        <f t="shared" si="189"/>
        <v>5036</v>
      </c>
      <c r="F369" s="296">
        <f>F370</f>
        <v>0</v>
      </c>
      <c r="G369" s="296">
        <f aca="true" t="shared" si="205" ref="G369:M369">G370</f>
        <v>565</v>
      </c>
      <c r="H369" s="296">
        <f t="shared" si="205"/>
        <v>4460</v>
      </c>
      <c r="I369" s="296">
        <f t="shared" si="205"/>
        <v>0</v>
      </c>
      <c r="J369" s="296">
        <f t="shared" si="205"/>
        <v>11</v>
      </c>
      <c r="K369" s="296">
        <f t="shared" si="205"/>
        <v>5302</v>
      </c>
      <c r="L369" s="296">
        <f t="shared" si="205"/>
        <v>5567</v>
      </c>
      <c r="M369" s="342">
        <f t="shared" si="205"/>
        <v>5817</v>
      </c>
    </row>
    <row r="370" spans="1:13" ht="18" customHeight="1">
      <c r="A370" s="287"/>
      <c r="B370" s="280"/>
      <c r="C370" s="300" t="s">
        <v>467</v>
      </c>
      <c r="D370" s="60" t="s">
        <v>468</v>
      </c>
      <c r="E370" s="296">
        <f t="shared" si="189"/>
        <v>5036</v>
      </c>
      <c r="F370" s="296"/>
      <c r="G370" s="296">
        <v>565</v>
      </c>
      <c r="H370" s="296">
        <v>4460</v>
      </c>
      <c r="I370" s="347">
        <v>0</v>
      </c>
      <c r="J370" s="296">
        <v>11</v>
      </c>
      <c r="K370" s="348">
        <v>5302</v>
      </c>
      <c r="L370" s="296">
        <v>5567</v>
      </c>
      <c r="M370" s="349">
        <v>5817</v>
      </c>
    </row>
    <row r="371" spans="1:13" ht="15.75">
      <c r="A371" s="987" t="s">
        <v>522</v>
      </c>
      <c r="B371" s="988"/>
      <c r="C371" s="988"/>
      <c r="D371" s="150" t="s">
        <v>171</v>
      </c>
      <c r="E371" s="296">
        <f t="shared" si="189"/>
        <v>34329</v>
      </c>
      <c r="F371" s="296">
        <f>F373+F383+F387+F388</f>
        <v>0</v>
      </c>
      <c r="G371" s="296">
        <f aca="true" t="shared" si="206" ref="G371:M371">G373+G383+G387+G388</f>
        <v>8155</v>
      </c>
      <c r="H371" s="296">
        <f t="shared" si="206"/>
        <v>8630</v>
      </c>
      <c r="I371" s="296">
        <f t="shared" si="206"/>
        <v>9510</v>
      </c>
      <c r="J371" s="296">
        <f t="shared" si="206"/>
        <v>8034</v>
      </c>
      <c r="K371" s="296">
        <f t="shared" si="206"/>
        <v>36148</v>
      </c>
      <c r="L371" s="296">
        <f t="shared" si="206"/>
        <v>37957</v>
      </c>
      <c r="M371" s="342">
        <f t="shared" si="206"/>
        <v>39665</v>
      </c>
    </row>
    <row r="372" spans="1:13" ht="15.75">
      <c r="A372" s="273" t="s">
        <v>372</v>
      </c>
      <c r="B372" s="274"/>
      <c r="C372" s="275"/>
      <c r="D372" s="60"/>
      <c r="E372" s="296"/>
      <c r="F372" s="296"/>
      <c r="G372" s="366"/>
      <c r="H372" s="366"/>
      <c r="I372" s="367"/>
      <c r="J372" s="366"/>
      <c r="K372" s="141"/>
      <c r="L372" s="366"/>
      <c r="M372" s="341"/>
    </row>
    <row r="373" spans="1:13" ht="15.75">
      <c r="A373" s="301"/>
      <c r="B373" s="1052" t="s">
        <v>248</v>
      </c>
      <c r="C373" s="1052"/>
      <c r="D373" s="60" t="s">
        <v>691</v>
      </c>
      <c r="E373" s="296">
        <f t="shared" si="189"/>
        <v>0</v>
      </c>
      <c r="F373" s="296">
        <f>SUM(F374:F382)</f>
        <v>0</v>
      </c>
      <c r="G373" s="296">
        <f aca="true" t="shared" si="207" ref="G373:M373">SUM(G374:G382)</f>
        <v>0</v>
      </c>
      <c r="H373" s="296">
        <f t="shared" si="207"/>
        <v>0</v>
      </c>
      <c r="I373" s="296">
        <f t="shared" si="207"/>
        <v>0</v>
      </c>
      <c r="J373" s="296">
        <f t="shared" si="207"/>
        <v>0</v>
      </c>
      <c r="K373" s="296">
        <f t="shared" si="207"/>
        <v>0</v>
      </c>
      <c r="L373" s="296">
        <f t="shared" si="207"/>
        <v>0</v>
      </c>
      <c r="M373" s="342">
        <f t="shared" si="207"/>
        <v>0</v>
      </c>
    </row>
    <row r="374" spans="1:13" ht="15.75">
      <c r="A374" s="301"/>
      <c r="B374" s="280"/>
      <c r="C374" s="300" t="s">
        <v>469</v>
      </c>
      <c r="D374" s="351" t="s">
        <v>137</v>
      </c>
      <c r="E374" s="296">
        <f t="shared" si="189"/>
        <v>0</v>
      </c>
      <c r="F374" s="296"/>
      <c r="G374" s="366"/>
      <c r="H374" s="366"/>
      <c r="I374" s="367"/>
      <c r="J374" s="366"/>
      <c r="K374" s="141"/>
      <c r="L374" s="366"/>
      <c r="M374" s="341"/>
    </row>
    <row r="375" spans="1:13" ht="15.75">
      <c r="A375" s="301"/>
      <c r="B375" s="280"/>
      <c r="C375" s="86" t="s">
        <v>470</v>
      </c>
      <c r="D375" s="351" t="s">
        <v>138</v>
      </c>
      <c r="E375" s="296">
        <f t="shared" si="189"/>
        <v>0</v>
      </c>
      <c r="F375" s="296"/>
      <c r="G375" s="298"/>
      <c r="H375" s="298"/>
      <c r="I375" s="299"/>
      <c r="J375" s="298"/>
      <c r="K375" s="141"/>
      <c r="L375" s="298"/>
      <c r="M375" s="341"/>
    </row>
    <row r="376" spans="1:13" ht="15.75">
      <c r="A376" s="301"/>
      <c r="B376" s="280"/>
      <c r="C376" s="300" t="s">
        <v>535</v>
      </c>
      <c r="D376" s="351" t="s">
        <v>139</v>
      </c>
      <c r="E376" s="296">
        <f t="shared" si="189"/>
        <v>0</v>
      </c>
      <c r="F376" s="296"/>
      <c r="G376" s="298"/>
      <c r="H376" s="298"/>
      <c r="I376" s="299"/>
      <c r="J376" s="298"/>
      <c r="K376" s="141"/>
      <c r="L376" s="298"/>
      <c r="M376" s="341"/>
    </row>
    <row r="377" spans="1:13" ht="15.75">
      <c r="A377" s="301"/>
      <c r="B377" s="280"/>
      <c r="C377" s="86" t="s">
        <v>536</v>
      </c>
      <c r="D377" s="351" t="s">
        <v>140</v>
      </c>
      <c r="E377" s="296">
        <f t="shared" si="189"/>
        <v>0</v>
      </c>
      <c r="F377" s="296"/>
      <c r="G377" s="298"/>
      <c r="H377" s="298"/>
      <c r="I377" s="299"/>
      <c r="J377" s="298"/>
      <c r="K377" s="141"/>
      <c r="L377" s="298"/>
      <c r="M377" s="341"/>
    </row>
    <row r="378" spans="1:13" ht="15.75">
      <c r="A378" s="301"/>
      <c r="B378" s="280"/>
      <c r="C378" s="86" t="s">
        <v>537</v>
      </c>
      <c r="D378" s="351" t="s">
        <v>141</v>
      </c>
      <c r="E378" s="296">
        <f t="shared" si="189"/>
        <v>0</v>
      </c>
      <c r="F378" s="296"/>
      <c r="G378" s="298"/>
      <c r="H378" s="298"/>
      <c r="I378" s="299"/>
      <c r="J378" s="298"/>
      <c r="K378" s="141"/>
      <c r="L378" s="298"/>
      <c r="M378" s="341"/>
    </row>
    <row r="379" spans="1:13" ht="15.75">
      <c r="A379" s="301"/>
      <c r="B379" s="280"/>
      <c r="C379" s="86" t="s">
        <v>538</v>
      </c>
      <c r="D379" s="351" t="s">
        <v>142</v>
      </c>
      <c r="E379" s="296">
        <f t="shared" si="189"/>
        <v>0</v>
      </c>
      <c r="F379" s="296"/>
      <c r="G379" s="298"/>
      <c r="H379" s="298"/>
      <c r="I379" s="299"/>
      <c r="J379" s="298"/>
      <c r="K379" s="141"/>
      <c r="L379" s="298"/>
      <c r="M379" s="341"/>
    </row>
    <row r="380" spans="1:13" ht="15.75">
      <c r="A380" s="301"/>
      <c r="B380" s="280"/>
      <c r="C380" s="86" t="s">
        <v>539</v>
      </c>
      <c r="D380" s="351" t="s">
        <v>143</v>
      </c>
      <c r="E380" s="296">
        <f t="shared" si="189"/>
        <v>0</v>
      </c>
      <c r="F380" s="296"/>
      <c r="G380" s="298"/>
      <c r="H380" s="298"/>
      <c r="I380" s="299"/>
      <c r="J380" s="298"/>
      <c r="K380" s="141"/>
      <c r="L380" s="298"/>
      <c r="M380" s="341"/>
    </row>
    <row r="381" spans="1:13" ht="15.75">
      <c r="A381" s="301"/>
      <c r="B381" s="280"/>
      <c r="C381" s="86" t="s">
        <v>135</v>
      </c>
      <c r="D381" s="351" t="s">
        <v>42</v>
      </c>
      <c r="E381" s="296">
        <f t="shared" si="189"/>
        <v>0</v>
      </c>
      <c r="F381" s="296"/>
      <c r="G381" s="298"/>
      <c r="H381" s="298"/>
      <c r="I381" s="299"/>
      <c r="J381" s="298"/>
      <c r="K381" s="141"/>
      <c r="L381" s="298"/>
      <c r="M381" s="341"/>
    </row>
    <row r="382" spans="1:13" ht="15.75">
      <c r="A382" s="301"/>
      <c r="B382" s="280"/>
      <c r="C382" s="300" t="s">
        <v>136</v>
      </c>
      <c r="D382" s="351" t="s">
        <v>43</v>
      </c>
      <c r="E382" s="296">
        <f t="shared" si="189"/>
        <v>0</v>
      </c>
      <c r="F382" s="296"/>
      <c r="G382" s="298"/>
      <c r="H382" s="298"/>
      <c r="I382" s="299"/>
      <c r="J382" s="298"/>
      <c r="K382" s="141"/>
      <c r="L382" s="298"/>
      <c r="M382" s="341"/>
    </row>
    <row r="383" spans="1:13" ht="15.75">
      <c r="A383" s="301"/>
      <c r="B383" s="280" t="s">
        <v>569</v>
      </c>
      <c r="C383" s="300"/>
      <c r="D383" s="60" t="s">
        <v>692</v>
      </c>
      <c r="E383" s="296">
        <f t="shared" si="189"/>
        <v>34329</v>
      </c>
      <c r="F383" s="296">
        <f>F384+F385+F386</f>
        <v>0</v>
      </c>
      <c r="G383" s="296">
        <f aca="true" t="shared" si="208" ref="G383:M383">G384+G385+G386</f>
        <v>8155</v>
      </c>
      <c r="H383" s="296">
        <f t="shared" si="208"/>
        <v>8630</v>
      </c>
      <c r="I383" s="296">
        <f t="shared" si="208"/>
        <v>9510</v>
      </c>
      <c r="J383" s="296">
        <f t="shared" si="208"/>
        <v>8034</v>
      </c>
      <c r="K383" s="296">
        <f t="shared" si="208"/>
        <v>36148</v>
      </c>
      <c r="L383" s="296">
        <f t="shared" si="208"/>
        <v>37957</v>
      </c>
      <c r="M383" s="342">
        <f t="shared" si="208"/>
        <v>39665</v>
      </c>
    </row>
    <row r="384" spans="1:13" ht="15.75">
      <c r="A384" s="301"/>
      <c r="B384" s="280"/>
      <c r="C384" s="300" t="s">
        <v>44</v>
      </c>
      <c r="D384" s="351" t="s">
        <v>47</v>
      </c>
      <c r="E384" s="296">
        <f t="shared" si="189"/>
        <v>0</v>
      </c>
      <c r="F384" s="296"/>
      <c r="G384" s="298"/>
      <c r="H384" s="298"/>
      <c r="I384" s="299"/>
      <c r="J384" s="298"/>
      <c r="K384" s="141"/>
      <c r="L384" s="298"/>
      <c r="M384" s="341"/>
    </row>
    <row r="385" spans="1:13" ht="15.75">
      <c r="A385" s="301"/>
      <c r="B385" s="280"/>
      <c r="C385" s="300" t="s">
        <v>45</v>
      </c>
      <c r="D385" s="351" t="s">
        <v>178</v>
      </c>
      <c r="E385" s="296">
        <f t="shared" si="189"/>
        <v>0</v>
      </c>
      <c r="F385" s="296"/>
      <c r="G385" s="298"/>
      <c r="H385" s="298"/>
      <c r="I385" s="299"/>
      <c r="J385" s="298"/>
      <c r="K385" s="141"/>
      <c r="L385" s="298"/>
      <c r="M385" s="341"/>
    </row>
    <row r="386" spans="1:13" ht="15.75">
      <c r="A386" s="301"/>
      <c r="B386" s="280"/>
      <c r="C386" s="86" t="s">
        <v>46</v>
      </c>
      <c r="D386" s="357" t="s">
        <v>309</v>
      </c>
      <c r="E386" s="361">
        <f>G386+H386+I386+J386</f>
        <v>34329</v>
      </c>
      <c r="F386" s="361"/>
      <c r="G386" s="352">
        <v>8155</v>
      </c>
      <c r="H386" s="352">
        <v>8630</v>
      </c>
      <c r="I386" s="354">
        <v>9510</v>
      </c>
      <c r="J386" s="352">
        <v>8034</v>
      </c>
      <c r="K386" s="355">
        <v>36148</v>
      </c>
      <c r="L386" s="352">
        <v>37957</v>
      </c>
      <c r="M386" s="356">
        <v>39665</v>
      </c>
    </row>
    <row r="387" spans="1:13" ht="15.75">
      <c r="A387" s="301"/>
      <c r="B387" s="280" t="s">
        <v>698</v>
      </c>
      <c r="C387" s="294"/>
      <c r="D387" s="60" t="s">
        <v>528</v>
      </c>
      <c r="E387" s="296">
        <f t="shared" si="189"/>
        <v>0</v>
      </c>
      <c r="F387" s="296"/>
      <c r="G387" s="298"/>
      <c r="H387" s="298"/>
      <c r="I387" s="299"/>
      <c r="J387" s="298"/>
      <c r="K387" s="141"/>
      <c r="L387" s="298"/>
      <c r="M387" s="341"/>
    </row>
    <row r="388" spans="1:13" ht="15.75">
      <c r="A388" s="301"/>
      <c r="B388" s="280" t="s">
        <v>77</v>
      </c>
      <c r="C388" s="294"/>
      <c r="D388" s="60" t="s">
        <v>515</v>
      </c>
      <c r="E388" s="296">
        <f t="shared" si="189"/>
        <v>0</v>
      </c>
      <c r="F388" s="296"/>
      <c r="G388" s="298">
        <v>0</v>
      </c>
      <c r="H388" s="298">
        <v>0</v>
      </c>
      <c r="I388" s="299">
        <v>0</v>
      </c>
      <c r="J388" s="298">
        <v>0</v>
      </c>
      <c r="K388" s="141">
        <v>0</v>
      </c>
      <c r="L388" s="298">
        <v>0</v>
      </c>
      <c r="M388" s="341">
        <v>0</v>
      </c>
    </row>
    <row r="389" spans="1:13" ht="45" customHeight="1">
      <c r="A389" s="987" t="s">
        <v>293</v>
      </c>
      <c r="B389" s="988"/>
      <c r="C389" s="988"/>
      <c r="D389" s="150" t="s">
        <v>172</v>
      </c>
      <c r="E389" s="296">
        <f aca="true" t="shared" si="209" ref="E389:E452">G389+H389+I389+J389</f>
        <v>23117</v>
      </c>
      <c r="F389" s="296">
        <f>F391+F392+F394+F395+F396+F397+F398+F401</f>
        <v>0</v>
      </c>
      <c r="G389" s="296">
        <f aca="true" t="shared" si="210" ref="G389:M389">G391+G392+G394+G395+G396+G397+G398+G401</f>
        <v>12119</v>
      </c>
      <c r="H389" s="296">
        <f>H391+H392+H394+H395+H396+H397+H398+H401</f>
        <v>10088</v>
      </c>
      <c r="I389" s="296">
        <f t="shared" si="210"/>
        <v>489</v>
      </c>
      <c r="J389" s="296">
        <f t="shared" si="210"/>
        <v>421</v>
      </c>
      <c r="K389" s="296">
        <f t="shared" si="210"/>
        <v>24343</v>
      </c>
      <c r="L389" s="296">
        <f t="shared" si="210"/>
        <v>25560</v>
      </c>
      <c r="M389" s="342">
        <f t="shared" si="210"/>
        <v>26712</v>
      </c>
    </row>
    <row r="390" spans="1:13" ht="18" customHeight="1">
      <c r="A390" s="273" t="s">
        <v>372</v>
      </c>
      <c r="B390" s="274"/>
      <c r="C390" s="275"/>
      <c r="D390" s="60"/>
      <c r="E390" s="296"/>
      <c r="F390" s="296"/>
      <c r="G390" s="298"/>
      <c r="H390" s="298"/>
      <c r="I390" s="299"/>
      <c r="J390" s="298"/>
      <c r="K390" s="141"/>
      <c r="L390" s="298"/>
      <c r="M390" s="341"/>
    </row>
    <row r="391" spans="1:13" ht="15.75">
      <c r="A391" s="287"/>
      <c r="B391" s="280" t="s">
        <v>594</v>
      </c>
      <c r="C391" s="281"/>
      <c r="D391" s="60" t="s">
        <v>516</v>
      </c>
      <c r="E391" s="296">
        <f t="shared" si="209"/>
        <v>46</v>
      </c>
      <c r="F391" s="296"/>
      <c r="G391" s="298">
        <v>46</v>
      </c>
      <c r="H391" s="298">
        <v>0</v>
      </c>
      <c r="I391" s="299">
        <v>0</v>
      </c>
      <c r="J391" s="298">
        <v>0</v>
      </c>
      <c r="K391" s="141">
        <v>49</v>
      </c>
      <c r="L391" s="298">
        <v>52</v>
      </c>
      <c r="M391" s="341">
        <v>55</v>
      </c>
    </row>
    <row r="392" spans="1:13" ht="15.75">
      <c r="A392" s="287"/>
      <c r="B392" s="286" t="s">
        <v>523</v>
      </c>
      <c r="C392" s="281"/>
      <c r="D392" s="60" t="s">
        <v>385</v>
      </c>
      <c r="E392" s="296">
        <f t="shared" si="209"/>
        <v>0</v>
      </c>
      <c r="F392" s="296">
        <f>F393</f>
        <v>0</v>
      </c>
      <c r="G392" s="296">
        <f aca="true" t="shared" si="211" ref="G392:M392">G393</f>
        <v>0</v>
      </c>
      <c r="H392" s="296">
        <f t="shared" si="211"/>
        <v>0</v>
      </c>
      <c r="I392" s="296">
        <f t="shared" si="211"/>
        <v>0</v>
      </c>
      <c r="J392" s="296">
        <f t="shared" si="211"/>
        <v>0</v>
      </c>
      <c r="K392" s="296">
        <f t="shared" si="211"/>
        <v>0</v>
      </c>
      <c r="L392" s="296">
        <f t="shared" si="211"/>
        <v>0</v>
      </c>
      <c r="M392" s="342">
        <f t="shared" si="211"/>
        <v>0</v>
      </c>
    </row>
    <row r="393" spans="1:13" ht="15.75">
      <c r="A393" s="287"/>
      <c r="B393" s="286"/>
      <c r="C393" s="281" t="s">
        <v>310</v>
      </c>
      <c r="D393" s="60" t="s">
        <v>146</v>
      </c>
      <c r="E393" s="296">
        <f t="shared" si="209"/>
        <v>0</v>
      </c>
      <c r="F393" s="296"/>
      <c r="G393" s="366"/>
      <c r="H393" s="298"/>
      <c r="I393" s="299"/>
      <c r="J393" s="298"/>
      <c r="K393" s="141"/>
      <c r="L393" s="298"/>
      <c r="M393" s="341"/>
    </row>
    <row r="394" spans="1:13" ht="15.75">
      <c r="A394" s="287"/>
      <c r="B394" s="286" t="s">
        <v>213</v>
      </c>
      <c r="C394" s="300"/>
      <c r="D394" s="60" t="s">
        <v>517</v>
      </c>
      <c r="E394" s="296">
        <f t="shared" si="209"/>
        <v>2351</v>
      </c>
      <c r="F394" s="296"/>
      <c r="G394" s="296">
        <v>947</v>
      </c>
      <c r="H394" s="298">
        <v>494</v>
      </c>
      <c r="I394" s="299">
        <v>489</v>
      </c>
      <c r="J394" s="298">
        <v>421</v>
      </c>
      <c r="K394" s="141">
        <v>2476</v>
      </c>
      <c r="L394" s="298">
        <v>2600</v>
      </c>
      <c r="M394" s="341">
        <v>2718</v>
      </c>
    </row>
    <row r="395" spans="1:13" ht="15.75">
      <c r="A395" s="301"/>
      <c r="B395" s="286" t="s">
        <v>78</v>
      </c>
      <c r="C395" s="300"/>
      <c r="D395" s="60" t="s">
        <v>104</v>
      </c>
      <c r="E395" s="296">
        <f t="shared" si="209"/>
        <v>0</v>
      </c>
      <c r="F395" s="296"/>
      <c r="G395" s="366"/>
      <c r="H395" s="366"/>
      <c r="I395" s="367"/>
      <c r="J395" s="366"/>
      <c r="K395" s="141"/>
      <c r="L395" s="366"/>
      <c r="M395" s="341"/>
    </row>
    <row r="396" spans="1:13" ht="15.75">
      <c r="A396" s="301"/>
      <c r="B396" s="286" t="s">
        <v>377</v>
      </c>
      <c r="C396" s="300"/>
      <c r="D396" s="60" t="s">
        <v>378</v>
      </c>
      <c r="E396" s="296">
        <f t="shared" si="209"/>
        <v>10166</v>
      </c>
      <c r="F396" s="296"/>
      <c r="G396" s="296">
        <v>5172</v>
      </c>
      <c r="H396" s="296">
        <v>4994</v>
      </c>
      <c r="I396" s="347">
        <v>0</v>
      </c>
      <c r="J396" s="296">
        <v>0</v>
      </c>
      <c r="K396" s="348">
        <v>10705</v>
      </c>
      <c r="L396" s="296">
        <v>11240</v>
      </c>
      <c r="M396" s="349">
        <v>11746</v>
      </c>
    </row>
    <row r="397" spans="1:13" ht="15.75">
      <c r="A397" s="301"/>
      <c r="B397" s="286" t="s">
        <v>678</v>
      </c>
      <c r="C397" s="286"/>
      <c r="D397" s="60" t="s">
        <v>679</v>
      </c>
      <c r="E397" s="296">
        <f t="shared" si="209"/>
        <v>100</v>
      </c>
      <c r="F397" s="298">
        <v>0</v>
      </c>
      <c r="G397" s="298">
        <v>100</v>
      </c>
      <c r="H397" s="298">
        <v>0</v>
      </c>
      <c r="I397" s="299">
        <v>0</v>
      </c>
      <c r="J397" s="298">
        <v>0</v>
      </c>
      <c r="K397" s="141">
        <v>105</v>
      </c>
      <c r="L397" s="298">
        <v>110</v>
      </c>
      <c r="M397" s="341">
        <v>115</v>
      </c>
    </row>
    <row r="398" spans="1:13" ht="15.75">
      <c r="A398" s="301"/>
      <c r="B398" s="286" t="s">
        <v>680</v>
      </c>
      <c r="C398" s="300"/>
      <c r="D398" s="60" t="s">
        <v>103</v>
      </c>
      <c r="E398" s="296">
        <f t="shared" si="209"/>
        <v>0</v>
      </c>
      <c r="F398" s="298">
        <f>F399+F400</f>
        <v>0</v>
      </c>
      <c r="G398" s="298">
        <f aca="true" t="shared" si="212" ref="G398:M398">G399+G400</f>
        <v>0</v>
      </c>
      <c r="H398" s="298">
        <f t="shared" si="212"/>
        <v>0</v>
      </c>
      <c r="I398" s="298">
        <f t="shared" si="212"/>
        <v>0</v>
      </c>
      <c r="J398" s="298">
        <f t="shared" si="212"/>
        <v>0</v>
      </c>
      <c r="K398" s="298">
        <f t="shared" si="212"/>
        <v>0</v>
      </c>
      <c r="L398" s="298">
        <f t="shared" si="212"/>
        <v>0</v>
      </c>
      <c r="M398" s="344">
        <f t="shared" si="212"/>
        <v>0</v>
      </c>
    </row>
    <row r="399" spans="1:13" ht="15.75">
      <c r="A399" s="301"/>
      <c r="B399" s="286"/>
      <c r="C399" s="281" t="s">
        <v>311</v>
      </c>
      <c r="D399" s="60" t="s">
        <v>180</v>
      </c>
      <c r="E399" s="296">
        <f t="shared" si="209"/>
        <v>0</v>
      </c>
      <c r="F399" s="296"/>
      <c r="G399" s="366"/>
      <c r="H399" s="366"/>
      <c r="I399" s="367"/>
      <c r="J399" s="366"/>
      <c r="K399" s="141"/>
      <c r="L399" s="366"/>
      <c r="M399" s="341"/>
    </row>
    <row r="400" spans="1:13" ht="15.75">
      <c r="A400" s="301"/>
      <c r="B400" s="286"/>
      <c r="C400" s="281" t="s">
        <v>179</v>
      </c>
      <c r="D400" s="60" t="s">
        <v>181</v>
      </c>
      <c r="E400" s="296">
        <f t="shared" si="209"/>
        <v>0</v>
      </c>
      <c r="F400" s="296"/>
      <c r="G400" s="366"/>
      <c r="H400" s="366"/>
      <c r="I400" s="367"/>
      <c r="J400" s="366"/>
      <c r="K400" s="141"/>
      <c r="L400" s="366"/>
      <c r="M400" s="341"/>
    </row>
    <row r="401" spans="1:13" ht="15.75">
      <c r="A401" s="287"/>
      <c r="B401" s="979" t="s">
        <v>83</v>
      </c>
      <c r="C401" s="979"/>
      <c r="D401" s="60" t="s">
        <v>386</v>
      </c>
      <c r="E401" s="296">
        <f t="shared" si="209"/>
        <v>10454</v>
      </c>
      <c r="F401" s="296">
        <f>F402</f>
        <v>0</v>
      </c>
      <c r="G401" s="296">
        <f aca="true" t="shared" si="213" ref="G401:M401">G402</f>
        <v>5854</v>
      </c>
      <c r="H401" s="296">
        <f t="shared" si="213"/>
        <v>4600</v>
      </c>
      <c r="I401" s="296">
        <f t="shared" si="213"/>
        <v>0</v>
      </c>
      <c r="J401" s="296">
        <f t="shared" si="213"/>
        <v>0</v>
      </c>
      <c r="K401" s="296">
        <f t="shared" si="213"/>
        <v>11008</v>
      </c>
      <c r="L401" s="296">
        <f t="shared" si="213"/>
        <v>11558</v>
      </c>
      <c r="M401" s="342">
        <f t="shared" si="213"/>
        <v>12078</v>
      </c>
    </row>
    <row r="402" spans="1:13" ht="15.75">
      <c r="A402" s="287"/>
      <c r="B402" s="280"/>
      <c r="C402" s="300" t="s">
        <v>81</v>
      </c>
      <c r="D402" s="60" t="s">
        <v>82</v>
      </c>
      <c r="E402" s="296">
        <f t="shared" si="209"/>
        <v>10454</v>
      </c>
      <c r="F402" s="296"/>
      <c r="G402" s="298">
        <v>5854</v>
      </c>
      <c r="H402" s="298">
        <v>4600</v>
      </c>
      <c r="I402" s="299">
        <v>0</v>
      </c>
      <c r="J402" s="298">
        <v>0</v>
      </c>
      <c r="K402" s="141">
        <v>11008</v>
      </c>
      <c r="L402" s="298">
        <v>11558</v>
      </c>
      <c r="M402" s="341">
        <v>12078</v>
      </c>
    </row>
    <row r="403" spans="1:13" ht="40.5" customHeight="1">
      <c r="A403" s="987" t="s">
        <v>351</v>
      </c>
      <c r="B403" s="988"/>
      <c r="C403" s="988"/>
      <c r="D403" s="150"/>
      <c r="E403" s="297">
        <f t="shared" si="209"/>
        <v>118261</v>
      </c>
      <c r="F403" s="297">
        <f>F404+F415</f>
        <v>0</v>
      </c>
      <c r="G403" s="297">
        <f aca="true" t="shared" si="214" ref="G403:M403">G404+G415</f>
        <v>8467</v>
      </c>
      <c r="H403" s="297">
        <f t="shared" si="214"/>
        <v>38175</v>
      </c>
      <c r="I403" s="297">
        <f t="shared" si="214"/>
        <v>39968</v>
      </c>
      <c r="J403" s="297">
        <f t="shared" si="214"/>
        <v>31651</v>
      </c>
      <c r="K403" s="297">
        <f t="shared" si="214"/>
        <v>124530</v>
      </c>
      <c r="L403" s="297">
        <f t="shared" si="214"/>
        <v>130759</v>
      </c>
      <c r="M403" s="368">
        <f t="shared" si="214"/>
        <v>136644</v>
      </c>
    </row>
    <row r="404" spans="1:13" ht="15.75">
      <c r="A404" s="987" t="s">
        <v>211</v>
      </c>
      <c r="B404" s="988"/>
      <c r="C404" s="988"/>
      <c r="D404" s="150" t="s">
        <v>105</v>
      </c>
      <c r="E404" s="296">
        <f t="shared" si="209"/>
        <v>102000</v>
      </c>
      <c r="F404" s="296">
        <f>F406+F409+F412+F413+F414</f>
        <v>0</v>
      </c>
      <c r="G404" s="296">
        <f aca="true" t="shared" si="215" ref="G404:M404">G406+G409+G412+G413+G414</f>
        <v>8207</v>
      </c>
      <c r="H404" s="296">
        <f t="shared" si="215"/>
        <v>37465</v>
      </c>
      <c r="I404" s="296">
        <f t="shared" si="215"/>
        <v>33040</v>
      </c>
      <c r="J404" s="296">
        <f t="shared" si="215"/>
        <v>23288</v>
      </c>
      <c r="K404" s="296">
        <f t="shared" si="215"/>
        <v>107407</v>
      </c>
      <c r="L404" s="296">
        <f t="shared" si="215"/>
        <v>112779</v>
      </c>
      <c r="M404" s="342">
        <f t="shared" si="215"/>
        <v>117855</v>
      </c>
    </row>
    <row r="405" spans="1:13" ht="15.75">
      <c r="A405" s="273" t="s">
        <v>372</v>
      </c>
      <c r="B405" s="274"/>
      <c r="C405" s="275"/>
      <c r="D405" s="60"/>
      <c r="E405" s="296"/>
      <c r="F405" s="296"/>
      <c r="G405" s="298"/>
      <c r="H405" s="366"/>
      <c r="I405" s="367"/>
      <c r="J405" s="366"/>
      <c r="K405" s="141"/>
      <c r="L405" s="366"/>
      <c r="M405" s="341"/>
    </row>
    <row r="406" spans="1:13" ht="15.75">
      <c r="A406" s="301"/>
      <c r="B406" s="280" t="s">
        <v>393</v>
      </c>
      <c r="C406" s="294"/>
      <c r="D406" s="60" t="s">
        <v>107</v>
      </c>
      <c r="E406" s="296">
        <f t="shared" si="209"/>
        <v>74375</v>
      </c>
      <c r="F406" s="296">
        <f>F407+F408</f>
        <v>0</v>
      </c>
      <c r="G406" s="298">
        <f aca="true" t="shared" si="216" ref="G406:M406">G407+G408</f>
        <v>5715</v>
      </c>
      <c r="H406" s="298">
        <f t="shared" si="216"/>
        <v>26500</v>
      </c>
      <c r="I406" s="298">
        <f t="shared" si="216"/>
        <v>23160</v>
      </c>
      <c r="J406" s="298">
        <f t="shared" si="216"/>
        <v>19000</v>
      </c>
      <c r="K406" s="298">
        <f t="shared" si="216"/>
        <v>78316</v>
      </c>
      <c r="L406" s="298">
        <f t="shared" si="216"/>
        <v>82232</v>
      </c>
      <c r="M406" s="344">
        <f t="shared" si="216"/>
        <v>85933</v>
      </c>
    </row>
    <row r="407" spans="1:13" ht="15.75">
      <c r="A407" s="301"/>
      <c r="B407" s="280"/>
      <c r="C407" s="300" t="s">
        <v>121</v>
      </c>
      <c r="D407" s="60" t="s">
        <v>633</v>
      </c>
      <c r="E407" s="296">
        <f t="shared" si="209"/>
        <v>21160</v>
      </c>
      <c r="F407" s="296"/>
      <c r="G407" s="298">
        <v>4000</v>
      </c>
      <c r="H407" s="298">
        <v>10000</v>
      </c>
      <c r="I407" s="299">
        <v>5160</v>
      </c>
      <c r="J407" s="298">
        <v>2000</v>
      </c>
      <c r="K407" s="141">
        <v>22281</v>
      </c>
      <c r="L407" s="298">
        <v>23395</v>
      </c>
      <c r="M407" s="341">
        <v>24448</v>
      </c>
    </row>
    <row r="408" spans="1:13" ht="15.75">
      <c r="A408" s="301"/>
      <c r="B408" s="280"/>
      <c r="C408" s="91" t="s">
        <v>356</v>
      </c>
      <c r="D408" s="60" t="s">
        <v>634</v>
      </c>
      <c r="E408" s="296">
        <f t="shared" si="209"/>
        <v>53215</v>
      </c>
      <c r="F408" s="296"/>
      <c r="G408" s="298">
        <v>1715</v>
      </c>
      <c r="H408" s="298">
        <v>16500</v>
      </c>
      <c r="I408" s="299">
        <v>18000</v>
      </c>
      <c r="J408" s="298">
        <v>17000</v>
      </c>
      <c r="K408" s="141">
        <v>56035</v>
      </c>
      <c r="L408" s="298">
        <v>58837</v>
      </c>
      <c r="M408" s="341">
        <v>61485</v>
      </c>
    </row>
    <row r="409" spans="1:13" ht="15.75">
      <c r="A409" s="301"/>
      <c r="B409" s="286" t="s">
        <v>208</v>
      </c>
      <c r="C409" s="300"/>
      <c r="D409" s="60" t="s">
        <v>108</v>
      </c>
      <c r="E409" s="296">
        <f t="shared" si="209"/>
        <v>5630</v>
      </c>
      <c r="F409" s="296">
        <f>F410+F411</f>
        <v>0</v>
      </c>
      <c r="G409" s="298">
        <f aca="true" t="shared" si="217" ref="G409:M409">G410+G411</f>
        <v>167</v>
      </c>
      <c r="H409" s="298">
        <f t="shared" si="217"/>
        <v>2745</v>
      </c>
      <c r="I409" s="298">
        <f t="shared" si="217"/>
        <v>1830</v>
      </c>
      <c r="J409" s="298">
        <f t="shared" si="217"/>
        <v>888</v>
      </c>
      <c r="K409" s="298">
        <f t="shared" si="217"/>
        <v>5929</v>
      </c>
      <c r="L409" s="298">
        <f t="shared" si="217"/>
        <v>6226</v>
      </c>
      <c r="M409" s="344">
        <f t="shared" si="217"/>
        <v>6506</v>
      </c>
    </row>
    <row r="410" spans="1:13" ht="15.75">
      <c r="A410" s="301"/>
      <c r="B410" s="286"/>
      <c r="C410" s="281" t="s">
        <v>357</v>
      </c>
      <c r="D410" s="60" t="s">
        <v>635</v>
      </c>
      <c r="E410" s="296">
        <f t="shared" si="209"/>
        <v>5630</v>
      </c>
      <c r="F410" s="296"/>
      <c r="G410" s="298">
        <v>167</v>
      </c>
      <c r="H410" s="298">
        <v>2745</v>
      </c>
      <c r="I410" s="299">
        <v>1830</v>
      </c>
      <c r="J410" s="298">
        <v>888</v>
      </c>
      <c r="K410" s="141">
        <v>5929</v>
      </c>
      <c r="L410" s="298">
        <v>6226</v>
      </c>
      <c r="M410" s="341">
        <v>6506</v>
      </c>
    </row>
    <row r="411" spans="1:13" ht="15.75">
      <c r="A411" s="301"/>
      <c r="B411" s="286"/>
      <c r="C411" s="281" t="s">
        <v>358</v>
      </c>
      <c r="D411" s="60" t="s">
        <v>636</v>
      </c>
      <c r="E411" s="296">
        <f t="shared" si="209"/>
        <v>0</v>
      </c>
      <c r="F411" s="296"/>
      <c r="G411" s="298"/>
      <c r="H411" s="298"/>
      <c r="I411" s="299"/>
      <c r="J411" s="298"/>
      <c r="K411" s="141"/>
      <c r="L411" s="298"/>
      <c r="M411" s="341"/>
    </row>
    <row r="412" spans="1:13" ht="15.75">
      <c r="A412" s="301"/>
      <c r="B412" s="280" t="s">
        <v>555</v>
      </c>
      <c r="C412" s="281"/>
      <c r="D412" s="60" t="s">
        <v>109</v>
      </c>
      <c r="E412" s="296">
        <f t="shared" si="209"/>
        <v>0</v>
      </c>
      <c r="F412" s="296"/>
      <c r="G412" s="298"/>
      <c r="H412" s="298"/>
      <c r="I412" s="299"/>
      <c r="J412" s="298"/>
      <c r="K412" s="141"/>
      <c r="L412" s="298"/>
      <c r="M412" s="341"/>
    </row>
    <row r="413" spans="1:13" ht="15.75">
      <c r="A413" s="301"/>
      <c r="B413" s="280" t="s">
        <v>407</v>
      </c>
      <c r="C413" s="281"/>
      <c r="D413" s="60" t="s">
        <v>110</v>
      </c>
      <c r="E413" s="296">
        <f t="shared" si="209"/>
        <v>0</v>
      </c>
      <c r="F413" s="296"/>
      <c r="G413" s="298"/>
      <c r="H413" s="298"/>
      <c r="I413" s="299"/>
      <c r="J413" s="298"/>
      <c r="K413" s="141"/>
      <c r="L413" s="298"/>
      <c r="M413" s="341"/>
    </row>
    <row r="414" spans="1:13" ht="15.75">
      <c r="A414" s="301"/>
      <c r="B414" s="280" t="s">
        <v>202</v>
      </c>
      <c r="C414" s="294"/>
      <c r="D414" s="60" t="s">
        <v>111</v>
      </c>
      <c r="E414" s="296">
        <f t="shared" si="209"/>
        <v>21995</v>
      </c>
      <c r="F414" s="296"/>
      <c r="G414" s="298">
        <v>2325</v>
      </c>
      <c r="H414" s="298">
        <v>8220</v>
      </c>
      <c r="I414" s="299">
        <v>8050</v>
      </c>
      <c r="J414" s="298">
        <v>3400</v>
      </c>
      <c r="K414" s="141">
        <v>23162</v>
      </c>
      <c r="L414" s="298">
        <v>24321</v>
      </c>
      <c r="M414" s="341">
        <v>25416</v>
      </c>
    </row>
    <row r="415" spans="1:13" ht="15.75">
      <c r="A415" s="285" t="s">
        <v>349</v>
      </c>
      <c r="B415" s="286"/>
      <c r="C415" s="294"/>
      <c r="D415" s="150" t="s">
        <v>106</v>
      </c>
      <c r="E415" s="296">
        <f t="shared" si="209"/>
        <v>16261</v>
      </c>
      <c r="F415" s="296">
        <f>F417+F418+F421+F422</f>
        <v>0</v>
      </c>
      <c r="G415" s="296">
        <f aca="true" t="shared" si="218" ref="G415:M415">G417+G418+G421+G422</f>
        <v>260</v>
      </c>
      <c r="H415" s="296">
        <f t="shared" si="218"/>
        <v>710</v>
      </c>
      <c r="I415" s="296">
        <f t="shared" si="218"/>
        <v>6928</v>
      </c>
      <c r="J415" s="296">
        <f t="shared" si="218"/>
        <v>8363</v>
      </c>
      <c r="K415" s="296">
        <f t="shared" si="218"/>
        <v>17123</v>
      </c>
      <c r="L415" s="296">
        <f t="shared" si="218"/>
        <v>17980</v>
      </c>
      <c r="M415" s="342">
        <f t="shared" si="218"/>
        <v>18789</v>
      </c>
    </row>
    <row r="416" spans="1:13" ht="15.75">
      <c r="A416" s="273" t="s">
        <v>372</v>
      </c>
      <c r="B416" s="274"/>
      <c r="C416" s="275"/>
      <c r="D416" s="60"/>
      <c r="E416" s="296"/>
      <c r="F416" s="296"/>
      <c r="G416" s="298"/>
      <c r="H416" s="366"/>
      <c r="I416" s="367"/>
      <c r="J416" s="366"/>
      <c r="K416" s="141"/>
      <c r="L416" s="366"/>
      <c r="M416" s="341"/>
    </row>
    <row r="417" spans="1:13" ht="15.75">
      <c r="A417" s="273"/>
      <c r="B417" s="302" t="s">
        <v>182</v>
      </c>
      <c r="C417" s="275"/>
      <c r="D417" s="60" t="s">
        <v>183</v>
      </c>
      <c r="E417" s="296">
        <f t="shared" si="209"/>
        <v>0</v>
      </c>
      <c r="F417" s="296"/>
      <c r="G417" s="298"/>
      <c r="H417" s="366"/>
      <c r="I417" s="367"/>
      <c r="J417" s="366"/>
      <c r="K417" s="141"/>
      <c r="L417" s="366"/>
      <c r="M417" s="341"/>
    </row>
    <row r="418" spans="1:13" ht="15.75">
      <c r="A418" s="301"/>
      <c r="B418" s="280" t="s">
        <v>261</v>
      </c>
      <c r="C418" s="281"/>
      <c r="D418" s="60" t="s">
        <v>112</v>
      </c>
      <c r="E418" s="298">
        <f t="shared" si="209"/>
        <v>4210</v>
      </c>
      <c r="F418" s="298">
        <f>F419+F420</f>
        <v>0</v>
      </c>
      <c r="G418" s="298">
        <f aca="true" t="shared" si="219" ref="G418:M418">G419+G420</f>
        <v>0</v>
      </c>
      <c r="H418" s="298">
        <f t="shared" si="219"/>
        <v>610</v>
      </c>
      <c r="I418" s="298">
        <f t="shared" si="219"/>
        <v>1600</v>
      </c>
      <c r="J418" s="298">
        <f t="shared" si="219"/>
        <v>2000</v>
      </c>
      <c r="K418" s="298">
        <f t="shared" si="219"/>
        <v>4433</v>
      </c>
      <c r="L418" s="298">
        <f t="shared" si="219"/>
        <v>4655</v>
      </c>
      <c r="M418" s="344">
        <f t="shared" si="219"/>
        <v>4864</v>
      </c>
    </row>
    <row r="419" spans="1:13" ht="15.75">
      <c r="A419" s="301"/>
      <c r="B419" s="280"/>
      <c r="C419" s="281" t="s">
        <v>359</v>
      </c>
      <c r="D419" s="60" t="s">
        <v>637</v>
      </c>
      <c r="E419" s="298">
        <f t="shared" si="209"/>
        <v>0</v>
      </c>
      <c r="F419" s="298"/>
      <c r="G419" s="298"/>
      <c r="H419" s="298"/>
      <c r="I419" s="299"/>
      <c r="J419" s="298"/>
      <c r="K419" s="141"/>
      <c r="L419" s="298"/>
      <c r="M419" s="341"/>
    </row>
    <row r="420" spans="1:13" ht="15.75">
      <c r="A420" s="301"/>
      <c r="B420" s="280"/>
      <c r="C420" s="281" t="s">
        <v>632</v>
      </c>
      <c r="D420" s="60" t="s">
        <v>503</v>
      </c>
      <c r="E420" s="298">
        <f t="shared" si="209"/>
        <v>4210</v>
      </c>
      <c r="F420" s="298"/>
      <c r="G420" s="298">
        <v>0</v>
      </c>
      <c r="H420" s="298">
        <v>610</v>
      </c>
      <c r="I420" s="299">
        <v>1600</v>
      </c>
      <c r="J420" s="298">
        <v>2000</v>
      </c>
      <c r="K420" s="141">
        <v>4433</v>
      </c>
      <c r="L420" s="298">
        <v>4655</v>
      </c>
      <c r="M420" s="341">
        <v>4864</v>
      </c>
    </row>
    <row r="421" spans="1:13" ht="15.75">
      <c r="A421" s="301"/>
      <c r="B421" s="280" t="s">
        <v>113</v>
      </c>
      <c r="C421" s="281"/>
      <c r="D421" s="60" t="s">
        <v>114</v>
      </c>
      <c r="E421" s="298">
        <f t="shared" si="209"/>
        <v>12051</v>
      </c>
      <c r="F421" s="298"/>
      <c r="G421" s="298">
        <v>260</v>
      </c>
      <c r="H421" s="298">
        <v>100</v>
      </c>
      <c r="I421" s="299">
        <v>5328</v>
      </c>
      <c r="J421" s="298">
        <v>6363</v>
      </c>
      <c r="K421" s="141">
        <v>12690</v>
      </c>
      <c r="L421" s="298">
        <v>13325</v>
      </c>
      <c r="M421" s="341">
        <v>13925</v>
      </c>
    </row>
    <row r="422" spans="1:13" ht="15.75">
      <c r="A422" s="301"/>
      <c r="B422" s="280" t="s">
        <v>347</v>
      </c>
      <c r="C422" s="281"/>
      <c r="D422" s="60" t="s">
        <v>348</v>
      </c>
      <c r="E422" s="298">
        <f t="shared" si="209"/>
        <v>0</v>
      </c>
      <c r="F422" s="298"/>
      <c r="G422" s="298"/>
      <c r="H422" s="298"/>
      <c r="I422" s="299"/>
      <c r="J422" s="298"/>
      <c r="K422" s="141"/>
      <c r="L422" s="298"/>
      <c r="M422" s="341"/>
    </row>
    <row r="423" spans="1:13" ht="42.75" customHeight="1">
      <c r="A423" s="987" t="s">
        <v>1720</v>
      </c>
      <c r="B423" s="988"/>
      <c r="C423" s="988"/>
      <c r="D423" s="150" t="s">
        <v>115</v>
      </c>
      <c r="E423" s="297">
        <f t="shared" si="209"/>
        <v>54374</v>
      </c>
      <c r="F423" s="297">
        <f>F424+F433+F438+F445</f>
        <v>0</v>
      </c>
      <c r="G423" s="297">
        <f aca="true" t="shared" si="220" ref="G423:M423">G424+G433+G438+G445</f>
        <v>7193</v>
      </c>
      <c r="H423" s="297">
        <f t="shared" si="220"/>
        <v>10292</v>
      </c>
      <c r="I423" s="297">
        <f t="shared" si="220"/>
        <v>27242</v>
      </c>
      <c r="J423" s="297">
        <f t="shared" si="220"/>
        <v>9647</v>
      </c>
      <c r="K423" s="297">
        <f t="shared" si="220"/>
        <v>57256</v>
      </c>
      <c r="L423" s="297">
        <f t="shared" si="220"/>
        <v>60119</v>
      </c>
      <c r="M423" s="368">
        <f t="shared" si="220"/>
        <v>62824</v>
      </c>
    </row>
    <row r="424" spans="1:13" ht="39.75" customHeight="1">
      <c r="A424" s="987" t="s">
        <v>1721</v>
      </c>
      <c r="B424" s="988"/>
      <c r="C424" s="988"/>
      <c r="D424" s="150" t="s">
        <v>401</v>
      </c>
      <c r="E424" s="296">
        <f t="shared" si="209"/>
        <v>0</v>
      </c>
      <c r="F424" s="296">
        <f>F426+F431</f>
        <v>0</v>
      </c>
      <c r="G424" s="296">
        <f aca="true" t="shared" si="221" ref="G424:M424">G426+G431</f>
        <v>0</v>
      </c>
      <c r="H424" s="296">
        <f t="shared" si="221"/>
        <v>0</v>
      </c>
      <c r="I424" s="296">
        <f t="shared" si="221"/>
        <v>0</v>
      </c>
      <c r="J424" s="296">
        <f t="shared" si="221"/>
        <v>0</v>
      </c>
      <c r="K424" s="296">
        <f t="shared" si="221"/>
        <v>0</v>
      </c>
      <c r="L424" s="296">
        <f t="shared" si="221"/>
        <v>0</v>
      </c>
      <c r="M424" s="342">
        <f t="shared" si="221"/>
        <v>0</v>
      </c>
    </row>
    <row r="425" spans="1:13" ht="15.75">
      <c r="A425" s="273" t="s">
        <v>372</v>
      </c>
      <c r="B425" s="274"/>
      <c r="C425" s="275"/>
      <c r="D425" s="60"/>
      <c r="E425" s="296"/>
      <c r="F425" s="296"/>
      <c r="G425" s="298"/>
      <c r="H425" s="366"/>
      <c r="I425" s="299"/>
      <c r="J425" s="366"/>
      <c r="K425" s="141"/>
      <c r="L425" s="366"/>
      <c r="M425" s="341"/>
    </row>
    <row r="426" spans="1:13" ht="36.75" customHeight="1">
      <c r="A426" s="301"/>
      <c r="B426" s="1052" t="s">
        <v>441</v>
      </c>
      <c r="C426" s="1052"/>
      <c r="D426" s="60" t="s">
        <v>541</v>
      </c>
      <c r="E426" s="296">
        <f t="shared" si="209"/>
        <v>0</v>
      </c>
      <c r="F426" s="296">
        <f>F427+F428+F429+F430</f>
        <v>0</v>
      </c>
      <c r="G426" s="296">
        <f aca="true" t="shared" si="222" ref="G426:M426">G427+G428+G429+G430</f>
        <v>0</v>
      </c>
      <c r="H426" s="296">
        <f t="shared" si="222"/>
        <v>0</v>
      </c>
      <c r="I426" s="296">
        <f t="shared" si="222"/>
        <v>0</v>
      </c>
      <c r="J426" s="296">
        <f t="shared" si="222"/>
        <v>0</v>
      </c>
      <c r="K426" s="296">
        <f t="shared" si="222"/>
        <v>0</v>
      </c>
      <c r="L426" s="296">
        <f t="shared" si="222"/>
        <v>0</v>
      </c>
      <c r="M426" s="342">
        <f t="shared" si="222"/>
        <v>0</v>
      </c>
    </row>
    <row r="427" spans="1:13" ht="15.75">
      <c r="A427" s="301"/>
      <c r="B427" s="280"/>
      <c r="C427" s="281" t="s">
        <v>292</v>
      </c>
      <c r="D427" s="60" t="s">
        <v>532</v>
      </c>
      <c r="E427" s="296">
        <f t="shared" si="209"/>
        <v>0</v>
      </c>
      <c r="F427" s="296"/>
      <c r="G427" s="298"/>
      <c r="H427" s="298"/>
      <c r="I427" s="299"/>
      <c r="J427" s="298"/>
      <c r="K427" s="141"/>
      <c r="L427" s="298"/>
      <c r="M427" s="341"/>
    </row>
    <row r="428" spans="1:13" ht="15.75">
      <c r="A428" s="301"/>
      <c r="B428" s="280"/>
      <c r="C428" s="281" t="s">
        <v>681</v>
      </c>
      <c r="D428" s="60" t="s">
        <v>215</v>
      </c>
      <c r="E428" s="296">
        <f t="shared" si="209"/>
        <v>0</v>
      </c>
      <c r="F428" s="296"/>
      <c r="G428" s="298"/>
      <c r="H428" s="298"/>
      <c r="I428" s="299"/>
      <c r="J428" s="298"/>
      <c r="K428" s="141"/>
      <c r="L428" s="298"/>
      <c r="M428" s="341"/>
    </row>
    <row r="429" spans="1:13" ht="15.75">
      <c r="A429" s="301"/>
      <c r="B429" s="280"/>
      <c r="C429" s="281" t="s">
        <v>530</v>
      </c>
      <c r="D429" s="60" t="s">
        <v>533</v>
      </c>
      <c r="E429" s="296">
        <f t="shared" si="209"/>
        <v>0</v>
      </c>
      <c r="F429" s="296"/>
      <c r="G429" s="298"/>
      <c r="H429" s="298"/>
      <c r="I429" s="299"/>
      <c r="J429" s="298"/>
      <c r="K429" s="141"/>
      <c r="L429" s="298"/>
      <c r="M429" s="341"/>
    </row>
    <row r="430" spans="1:13" ht="15.75">
      <c r="A430" s="301"/>
      <c r="B430" s="280"/>
      <c r="C430" s="300" t="s">
        <v>531</v>
      </c>
      <c r="D430" s="60" t="s">
        <v>534</v>
      </c>
      <c r="E430" s="296">
        <f t="shared" si="209"/>
        <v>0</v>
      </c>
      <c r="F430" s="296"/>
      <c r="G430" s="298"/>
      <c r="H430" s="298"/>
      <c r="I430" s="299"/>
      <c r="J430" s="298"/>
      <c r="K430" s="141"/>
      <c r="L430" s="298"/>
      <c r="M430" s="341"/>
    </row>
    <row r="431" spans="1:13" ht="15.75">
      <c r="A431" s="301"/>
      <c r="B431" s="280" t="s">
        <v>426</v>
      </c>
      <c r="C431" s="300"/>
      <c r="D431" s="60" t="s">
        <v>422</v>
      </c>
      <c r="E431" s="296">
        <f t="shared" si="209"/>
        <v>0</v>
      </c>
      <c r="F431" s="296">
        <f>F432</f>
        <v>0</v>
      </c>
      <c r="G431" s="296">
        <f aca="true" t="shared" si="223" ref="G431:M431">G432</f>
        <v>0</v>
      </c>
      <c r="H431" s="296">
        <f t="shared" si="223"/>
        <v>0</v>
      </c>
      <c r="I431" s="296">
        <f t="shared" si="223"/>
        <v>0</v>
      </c>
      <c r="J431" s="296">
        <f t="shared" si="223"/>
        <v>0</v>
      </c>
      <c r="K431" s="296">
        <f t="shared" si="223"/>
        <v>0</v>
      </c>
      <c r="L431" s="296">
        <f t="shared" si="223"/>
        <v>0</v>
      </c>
      <c r="M431" s="342">
        <f t="shared" si="223"/>
        <v>0</v>
      </c>
    </row>
    <row r="432" spans="1:13" ht="15.75">
      <c r="A432" s="301"/>
      <c r="B432" s="280"/>
      <c r="C432" s="300" t="s">
        <v>423</v>
      </c>
      <c r="D432" s="60" t="s">
        <v>424</v>
      </c>
      <c r="E432" s="296">
        <f t="shared" si="209"/>
        <v>0</v>
      </c>
      <c r="F432" s="296"/>
      <c r="G432" s="298"/>
      <c r="H432" s="298"/>
      <c r="I432" s="299"/>
      <c r="J432" s="298"/>
      <c r="K432" s="141"/>
      <c r="L432" s="298"/>
      <c r="M432" s="341"/>
    </row>
    <row r="433" spans="1:13" ht="15.75">
      <c r="A433" s="285" t="s">
        <v>442</v>
      </c>
      <c r="B433" s="280"/>
      <c r="C433" s="294"/>
      <c r="D433" s="150" t="s">
        <v>323</v>
      </c>
      <c r="E433" s="296">
        <f t="shared" si="209"/>
        <v>0</v>
      </c>
      <c r="F433" s="296">
        <f>F435+F436+F437</f>
        <v>0</v>
      </c>
      <c r="G433" s="296">
        <f aca="true" t="shared" si="224" ref="G433:M433">G435+G436+G437</f>
        <v>0</v>
      </c>
      <c r="H433" s="296">
        <f t="shared" si="224"/>
        <v>0</v>
      </c>
      <c r="I433" s="296">
        <f t="shared" si="224"/>
        <v>0</v>
      </c>
      <c r="J433" s="296">
        <f t="shared" si="224"/>
        <v>0</v>
      </c>
      <c r="K433" s="296">
        <f t="shared" si="224"/>
        <v>0</v>
      </c>
      <c r="L433" s="296">
        <f t="shared" si="224"/>
        <v>0</v>
      </c>
      <c r="M433" s="342">
        <f t="shared" si="224"/>
        <v>0</v>
      </c>
    </row>
    <row r="434" spans="1:13" ht="15.75">
      <c r="A434" s="273" t="s">
        <v>372</v>
      </c>
      <c r="B434" s="274"/>
      <c r="C434" s="275"/>
      <c r="D434" s="60"/>
      <c r="E434" s="296"/>
      <c r="F434" s="296"/>
      <c r="G434" s="298"/>
      <c r="H434" s="298"/>
      <c r="I434" s="299"/>
      <c r="J434" s="298"/>
      <c r="K434" s="141"/>
      <c r="L434" s="298"/>
      <c r="M434" s="341"/>
    </row>
    <row r="435" spans="1:13" ht="15.75">
      <c r="A435" s="285"/>
      <c r="B435" s="280" t="s">
        <v>427</v>
      </c>
      <c r="C435" s="300"/>
      <c r="D435" s="60" t="s">
        <v>581</v>
      </c>
      <c r="E435" s="296">
        <f t="shared" si="209"/>
        <v>0</v>
      </c>
      <c r="F435" s="296"/>
      <c r="G435" s="298"/>
      <c r="H435" s="298"/>
      <c r="I435" s="299"/>
      <c r="J435" s="298"/>
      <c r="K435" s="141"/>
      <c r="L435" s="298"/>
      <c r="M435" s="341"/>
    </row>
    <row r="436" spans="1:13" ht="15.75">
      <c r="A436" s="285"/>
      <c r="B436" s="280" t="s">
        <v>428</v>
      </c>
      <c r="C436" s="300"/>
      <c r="D436" s="60" t="s">
        <v>216</v>
      </c>
      <c r="E436" s="296">
        <f t="shared" si="209"/>
        <v>0</v>
      </c>
      <c r="F436" s="296"/>
      <c r="G436" s="298"/>
      <c r="H436" s="298"/>
      <c r="I436" s="299"/>
      <c r="J436" s="298"/>
      <c r="K436" s="141"/>
      <c r="L436" s="298"/>
      <c r="M436" s="341"/>
    </row>
    <row r="437" spans="1:13" ht="15.75">
      <c r="A437" s="285"/>
      <c r="B437" s="286" t="s">
        <v>257</v>
      </c>
      <c r="C437" s="300"/>
      <c r="D437" s="60" t="s">
        <v>217</v>
      </c>
      <c r="E437" s="296">
        <f t="shared" si="209"/>
        <v>0</v>
      </c>
      <c r="F437" s="296"/>
      <c r="G437" s="298"/>
      <c r="H437" s="298"/>
      <c r="I437" s="299"/>
      <c r="J437" s="298"/>
      <c r="K437" s="141"/>
      <c r="L437" s="298"/>
      <c r="M437" s="341"/>
    </row>
    <row r="438" spans="1:13" ht="15.75">
      <c r="A438" s="982" t="s">
        <v>187</v>
      </c>
      <c r="B438" s="983"/>
      <c r="C438" s="983"/>
      <c r="D438" s="150" t="s">
        <v>326</v>
      </c>
      <c r="E438" s="296">
        <f t="shared" si="209"/>
        <v>0</v>
      </c>
      <c r="F438" s="296">
        <f>F440+F444</f>
        <v>0</v>
      </c>
      <c r="G438" s="296">
        <f aca="true" t="shared" si="225" ref="G438:M438">G440+G444</f>
        <v>0</v>
      </c>
      <c r="H438" s="296">
        <f t="shared" si="225"/>
        <v>0</v>
      </c>
      <c r="I438" s="296">
        <f t="shared" si="225"/>
        <v>0</v>
      </c>
      <c r="J438" s="296">
        <f t="shared" si="225"/>
        <v>0</v>
      </c>
      <c r="K438" s="296">
        <f t="shared" si="225"/>
        <v>0</v>
      </c>
      <c r="L438" s="296">
        <f t="shared" si="225"/>
        <v>0</v>
      </c>
      <c r="M438" s="342">
        <f t="shared" si="225"/>
        <v>0</v>
      </c>
    </row>
    <row r="439" spans="1:13" ht="15.75">
      <c r="A439" s="273" t="s">
        <v>372</v>
      </c>
      <c r="B439" s="274"/>
      <c r="C439" s="275"/>
      <c r="D439" s="60"/>
      <c r="E439" s="296"/>
      <c r="F439" s="296"/>
      <c r="G439" s="298"/>
      <c r="H439" s="298"/>
      <c r="I439" s="299"/>
      <c r="J439" s="298"/>
      <c r="K439" s="141"/>
      <c r="L439" s="298"/>
      <c r="M439" s="341"/>
    </row>
    <row r="440" spans="1:13" ht="15.75">
      <c r="A440" s="301"/>
      <c r="B440" s="286" t="s">
        <v>7</v>
      </c>
      <c r="C440" s="294"/>
      <c r="D440" s="60" t="s">
        <v>327</v>
      </c>
      <c r="E440" s="296">
        <f t="shared" si="209"/>
        <v>0</v>
      </c>
      <c r="F440" s="296">
        <f>F441+F442+F443</f>
        <v>0</v>
      </c>
      <c r="G440" s="296">
        <f aca="true" t="shared" si="226" ref="G440:M440">G441+G442+G443</f>
        <v>0</v>
      </c>
      <c r="H440" s="296">
        <f t="shared" si="226"/>
        <v>0</v>
      </c>
      <c r="I440" s="296">
        <f t="shared" si="226"/>
        <v>0</v>
      </c>
      <c r="J440" s="296">
        <f t="shared" si="226"/>
        <v>0</v>
      </c>
      <c r="K440" s="296">
        <f t="shared" si="226"/>
        <v>0</v>
      </c>
      <c r="L440" s="296">
        <f t="shared" si="226"/>
        <v>0</v>
      </c>
      <c r="M440" s="342">
        <f t="shared" si="226"/>
        <v>0</v>
      </c>
    </row>
    <row r="441" spans="1:13" ht="15.75">
      <c r="A441" s="301"/>
      <c r="B441" s="286"/>
      <c r="C441" s="281" t="s">
        <v>156</v>
      </c>
      <c r="D441" s="60" t="s">
        <v>157</v>
      </c>
      <c r="E441" s="296">
        <f t="shared" si="209"/>
        <v>0</v>
      </c>
      <c r="F441" s="296"/>
      <c r="G441" s="298"/>
      <c r="H441" s="298"/>
      <c r="I441" s="299"/>
      <c r="J441" s="298"/>
      <c r="K441" s="141"/>
      <c r="L441" s="298"/>
      <c r="M441" s="341"/>
    </row>
    <row r="442" spans="1:13" ht="15.75">
      <c r="A442" s="301"/>
      <c r="B442" s="286"/>
      <c r="C442" s="281" t="s">
        <v>8</v>
      </c>
      <c r="D442" s="60" t="s">
        <v>9</v>
      </c>
      <c r="E442" s="296">
        <f t="shared" si="209"/>
        <v>0</v>
      </c>
      <c r="F442" s="296"/>
      <c r="G442" s="298"/>
      <c r="H442" s="298"/>
      <c r="I442" s="299"/>
      <c r="J442" s="298"/>
      <c r="K442" s="141"/>
      <c r="L442" s="298"/>
      <c r="M442" s="341"/>
    </row>
    <row r="443" spans="1:13" ht="15.75">
      <c r="A443" s="301"/>
      <c r="B443" s="286"/>
      <c r="C443" s="300" t="s">
        <v>514</v>
      </c>
      <c r="D443" s="303" t="s">
        <v>431</v>
      </c>
      <c r="E443" s="296">
        <f t="shared" si="209"/>
        <v>0</v>
      </c>
      <c r="F443" s="296"/>
      <c r="G443" s="298"/>
      <c r="H443" s="298"/>
      <c r="I443" s="299"/>
      <c r="J443" s="298"/>
      <c r="K443" s="141"/>
      <c r="L443" s="298"/>
      <c r="M443" s="341"/>
    </row>
    <row r="444" spans="1:13" ht="15.75">
      <c r="A444" s="301"/>
      <c r="B444" s="978" t="s">
        <v>185</v>
      </c>
      <c r="C444" s="965"/>
      <c r="D444" s="303" t="s">
        <v>186</v>
      </c>
      <c r="E444" s="296">
        <f t="shared" si="209"/>
        <v>0</v>
      </c>
      <c r="F444" s="296"/>
      <c r="G444" s="298"/>
      <c r="H444" s="298"/>
      <c r="I444" s="299"/>
      <c r="J444" s="298"/>
      <c r="K444" s="141"/>
      <c r="L444" s="298"/>
      <c r="M444" s="341"/>
    </row>
    <row r="445" spans="1:13" ht="18" customHeight="1">
      <c r="A445" s="285" t="s">
        <v>559</v>
      </c>
      <c r="B445" s="286"/>
      <c r="C445" s="294"/>
      <c r="D445" s="150" t="s">
        <v>387</v>
      </c>
      <c r="E445" s="296">
        <f t="shared" si="209"/>
        <v>54374</v>
      </c>
      <c r="F445" s="296">
        <f>F447+F451+F454</f>
        <v>0</v>
      </c>
      <c r="G445" s="296">
        <f aca="true" t="shared" si="227" ref="G445:M445">G447+G451+G454</f>
        <v>7193</v>
      </c>
      <c r="H445" s="296">
        <f>H447+H451+H454</f>
        <v>10292</v>
      </c>
      <c r="I445" s="296">
        <f t="shared" si="227"/>
        <v>27242</v>
      </c>
      <c r="J445" s="296">
        <f t="shared" si="227"/>
        <v>9647</v>
      </c>
      <c r="K445" s="296">
        <f t="shared" si="227"/>
        <v>57256</v>
      </c>
      <c r="L445" s="296">
        <f t="shared" si="227"/>
        <v>60119</v>
      </c>
      <c r="M445" s="342">
        <f t="shared" si="227"/>
        <v>62824</v>
      </c>
    </row>
    <row r="446" spans="1:13" ht="18" customHeight="1">
      <c r="A446" s="273" t="s">
        <v>372</v>
      </c>
      <c r="B446" s="274"/>
      <c r="C446" s="275"/>
      <c r="D446" s="60"/>
      <c r="E446" s="296"/>
      <c r="F446" s="296"/>
      <c r="G446" s="296"/>
      <c r="H446" s="296"/>
      <c r="I446" s="347"/>
      <c r="J446" s="296"/>
      <c r="K446" s="141"/>
      <c r="L446" s="296"/>
      <c r="M446" s="341"/>
    </row>
    <row r="447" spans="1:13" ht="15.75">
      <c r="A447" s="301"/>
      <c r="B447" s="280" t="s">
        <v>212</v>
      </c>
      <c r="C447" s="294"/>
      <c r="D447" s="60" t="s">
        <v>575</v>
      </c>
      <c r="E447" s="296">
        <f t="shared" si="209"/>
        <v>54374</v>
      </c>
      <c r="F447" s="296">
        <f>F448+F449+F450</f>
        <v>0</v>
      </c>
      <c r="G447" s="296">
        <f aca="true" t="shared" si="228" ref="G447:M447">G448+G449+G450</f>
        <v>7193</v>
      </c>
      <c r="H447" s="296">
        <f t="shared" si="228"/>
        <v>10292</v>
      </c>
      <c r="I447" s="296">
        <f t="shared" si="228"/>
        <v>27242</v>
      </c>
      <c r="J447" s="296">
        <f t="shared" si="228"/>
        <v>9647</v>
      </c>
      <c r="K447" s="296">
        <f t="shared" si="228"/>
        <v>57256</v>
      </c>
      <c r="L447" s="296">
        <f t="shared" si="228"/>
        <v>60119</v>
      </c>
      <c r="M447" s="342">
        <f t="shared" si="228"/>
        <v>62824</v>
      </c>
    </row>
    <row r="448" spans="1:13" ht="15.75">
      <c r="A448" s="301"/>
      <c r="B448" s="280"/>
      <c r="C448" s="300" t="s">
        <v>432</v>
      </c>
      <c r="D448" s="303" t="s">
        <v>435</v>
      </c>
      <c r="E448" s="296">
        <f t="shared" si="209"/>
        <v>0</v>
      </c>
      <c r="F448" s="296"/>
      <c r="G448" s="296"/>
      <c r="H448" s="296"/>
      <c r="I448" s="347"/>
      <c r="J448" s="296"/>
      <c r="K448" s="141"/>
      <c r="L448" s="296"/>
      <c r="M448" s="341"/>
    </row>
    <row r="449" spans="1:13" ht="15.75">
      <c r="A449" s="301"/>
      <c r="B449" s="280"/>
      <c r="C449" s="300" t="s">
        <v>433</v>
      </c>
      <c r="D449" s="303" t="s">
        <v>504</v>
      </c>
      <c r="E449" s="296">
        <f t="shared" si="209"/>
        <v>0</v>
      </c>
      <c r="F449" s="296"/>
      <c r="G449" s="296"/>
      <c r="H449" s="296"/>
      <c r="I449" s="347"/>
      <c r="J449" s="296"/>
      <c r="K449" s="141"/>
      <c r="L449" s="296"/>
      <c r="M449" s="341"/>
    </row>
    <row r="450" spans="1:13" ht="15.75">
      <c r="A450" s="301"/>
      <c r="B450" s="280"/>
      <c r="C450" s="281" t="s">
        <v>434</v>
      </c>
      <c r="D450" s="303" t="s">
        <v>14</v>
      </c>
      <c r="E450" s="296">
        <f t="shared" si="209"/>
        <v>54374</v>
      </c>
      <c r="F450" s="296"/>
      <c r="G450" s="296">
        <v>7193</v>
      </c>
      <c r="H450" s="296">
        <v>10292</v>
      </c>
      <c r="I450" s="347">
        <v>27242</v>
      </c>
      <c r="J450" s="296">
        <v>9647</v>
      </c>
      <c r="K450" s="141">
        <v>57256</v>
      </c>
      <c r="L450" s="296">
        <v>60119</v>
      </c>
      <c r="M450" s="341">
        <v>62824</v>
      </c>
    </row>
    <row r="451" spans="1:13" ht="15.75">
      <c r="A451" s="301"/>
      <c r="B451" s="280" t="s">
        <v>560</v>
      </c>
      <c r="C451" s="281"/>
      <c r="D451" s="60" t="s">
        <v>173</v>
      </c>
      <c r="E451" s="296">
        <f t="shared" si="209"/>
        <v>0</v>
      </c>
      <c r="F451" s="296">
        <f>F452+F453</f>
        <v>0</v>
      </c>
      <c r="G451" s="296">
        <f aca="true" t="shared" si="229" ref="G451:M451">G452+G453</f>
        <v>0</v>
      </c>
      <c r="H451" s="296">
        <f t="shared" si="229"/>
        <v>0</v>
      </c>
      <c r="I451" s="296">
        <f t="shared" si="229"/>
        <v>0</v>
      </c>
      <c r="J451" s="296">
        <f t="shared" si="229"/>
        <v>0</v>
      </c>
      <c r="K451" s="296">
        <f t="shared" si="229"/>
        <v>0</v>
      </c>
      <c r="L451" s="296">
        <f t="shared" si="229"/>
        <v>0</v>
      </c>
      <c r="M451" s="342">
        <f t="shared" si="229"/>
        <v>0</v>
      </c>
    </row>
    <row r="452" spans="1:13" ht="15.75">
      <c r="A452" s="301"/>
      <c r="B452" s="280"/>
      <c r="C452" s="281" t="s">
        <v>557</v>
      </c>
      <c r="D452" s="60" t="s">
        <v>558</v>
      </c>
      <c r="E452" s="296">
        <f t="shared" si="209"/>
        <v>0</v>
      </c>
      <c r="F452" s="296"/>
      <c r="G452" s="296"/>
      <c r="H452" s="296"/>
      <c r="I452" s="347"/>
      <c r="J452" s="296"/>
      <c r="K452" s="141"/>
      <c r="L452" s="296"/>
      <c r="M452" s="341"/>
    </row>
    <row r="453" spans="1:13" ht="15.75">
      <c r="A453" s="301"/>
      <c r="B453" s="280"/>
      <c r="C453" s="281" t="s">
        <v>218</v>
      </c>
      <c r="D453" s="60" t="s">
        <v>219</v>
      </c>
      <c r="E453" s="296">
        <f aca="true" t="shared" si="230" ref="E453:E467">G453+H453+I453+J453</f>
        <v>0</v>
      </c>
      <c r="F453" s="296"/>
      <c r="G453" s="296"/>
      <c r="H453" s="296"/>
      <c r="I453" s="347"/>
      <c r="J453" s="296"/>
      <c r="K453" s="141"/>
      <c r="L453" s="296"/>
      <c r="M453" s="341"/>
    </row>
    <row r="454" spans="1:13" ht="15.75">
      <c r="A454" s="305"/>
      <c r="B454" s="280" t="s">
        <v>402</v>
      </c>
      <c r="C454" s="275"/>
      <c r="D454" s="60" t="s">
        <v>390</v>
      </c>
      <c r="E454" s="296">
        <f t="shared" si="230"/>
        <v>0</v>
      </c>
      <c r="F454" s="296"/>
      <c r="G454" s="296"/>
      <c r="H454" s="296"/>
      <c r="I454" s="347"/>
      <c r="J454" s="296"/>
      <c r="K454" s="141"/>
      <c r="L454" s="296"/>
      <c r="M454" s="341"/>
    </row>
    <row r="455" spans="1:13" ht="15.75">
      <c r="A455" s="987" t="s">
        <v>353</v>
      </c>
      <c r="B455" s="988"/>
      <c r="C455" s="988"/>
      <c r="D455" s="150" t="s">
        <v>192</v>
      </c>
      <c r="E455" s="296">
        <f t="shared" si="230"/>
        <v>0</v>
      </c>
      <c r="F455" s="296">
        <f>F457+F458+F459+F460+F461</f>
        <v>0</v>
      </c>
      <c r="G455" s="296">
        <f aca="true" t="shared" si="231" ref="G455:M455">G457+G458+G459+G460+G461</f>
        <v>0</v>
      </c>
      <c r="H455" s="296">
        <f t="shared" si="231"/>
        <v>0</v>
      </c>
      <c r="I455" s="296">
        <f t="shared" si="231"/>
        <v>0</v>
      </c>
      <c r="J455" s="296">
        <f t="shared" si="231"/>
        <v>0</v>
      </c>
      <c r="K455" s="296">
        <f t="shared" si="231"/>
        <v>0</v>
      </c>
      <c r="L455" s="296">
        <f t="shared" si="231"/>
        <v>0</v>
      </c>
      <c r="M455" s="342">
        <f t="shared" si="231"/>
        <v>0</v>
      </c>
    </row>
    <row r="456" spans="1:13" ht="15.75">
      <c r="A456" s="273" t="s">
        <v>372</v>
      </c>
      <c r="B456" s="274"/>
      <c r="C456" s="275"/>
      <c r="D456" s="60"/>
      <c r="E456" s="296"/>
      <c r="F456" s="296"/>
      <c r="G456" s="298"/>
      <c r="H456" s="366"/>
      <c r="I456" s="367"/>
      <c r="J456" s="366"/>
      <c r="K456" s="141"/>
      <c r="L456" s="366"/>
      <c r="M456" s="341"/>
    </row>
    <row r="457" spans="1:13" ht="15.75">
      <c r="A457" s="285"/>
      <c r="B457" s="1068" t="s">
        <v>259</v>
      </c>
      <c r="C457" s="1068"/>
      <c r="D457" s="60" t="s">
        <v>693</v>
      </c>
      <c r="E457" s="296">
        <f t="shared" si="230"/>
        <v>0</v>
      </c>
      <c r="F457" s="296"/>
      <c r="G457" s="298"/>
      <c r="H457" s="298"/>
      <c r="I457" s="299"/>
      <c r="J457" s="298"/>
      <c r="K457" s="141"/>
      <c r="L457" s="298"/>
      <c r="M457" s="341"/>
    </row>
    <row r="458" spans="1:13" ht="15.75">
      <c r="A458" s="306"/>
      <c r="B458" s="280" t="s">
        <v>6</v>
      </c>
      <c r="C458" s="300"/>
      <c r="D458" s="60" t="s">
        <v>445</v>
      </c>
      <c r="E458" s="296">
        <f t="shared" si="230"/>
        <v>0</v>
      </c>
      <c r="F458" s="296"/>
      <c r="G458" s="298"/>
      <c r="H458" s="298"/>
      <c r="I458" s="299"/>
      <c r="J458" s="298"/>
      <c r="K458" s="141"/>
      <c r="L458" s="298"/>
      <c r="M458" s="341"/>
    </row>
    <row r="459" spans="1:13" ht="15.75">
      <c r="A459" s="285"/>
      <c r="B459" s="280" t="s">
        <v>580</v>
      </c>
      <c r="C459" s="300"/>
      <c r="D459" s="60" t="s">
        <v>446</v>
      </c>
      <c r="E459" s="296">
        <f t="shared" si="230"/>
        <v>0</v>
      </c>
      <c r="F459" s="296"/>
      <c r="G459" s="298"/>
      <c r="H459" s="298"/>
      <c r="I459" s="299"/>
      <c r="J459" s="298"/>
      <c r="K459" s="141"/>
      <c r="L459" s="298"/>
      <c r="M459" s="341"/>
    </row>
    <row r="460" spans="1:13" ht="15.75">
      <c r="A460" s="285"/>
      <c r="B460" s="280" t="s">
        <v>260</v>
      </c>
      <c r="C460" s="300"/>
      <c r="D460" s="60" t="s">
        <v>447</v>
      </c>
      <c r="E460" s="296">
        <f t="shared" si="230"/>
        <v>0</v>
      </c>
      <c r="F460" s="296"/>
      <c r="G460" s="298"/>
      <c r="H460" s="298"/>
      <c r="I460" s="299"/>
      <c r="J460" s="298"/>
      <c r="K460" s="141"/>
      <c r="L460" s="298"/>
      <c r="M460" s="341"/>
    </row>
    <row r="461" spans="1:13" ht="15.75">
      <c r="A461" s="285"/>
      <c r="B461" s="286" t="s">
        <v>258</v>
      </c>
      <c r="C461" s="300"/>
      <c r="D461" s="60" t="s">
        <v>391</v>
      </c>
      <c r="E461" s="296">
        <f t="shared" si="230"/>
        <v>0</v>
      </c>
      <c r="F461" s="296"/>
      <c r="G461" s="298"/>
      <c r="H461" s="298"/>
      <c r="I461" s="299"/>
      <c r="J461" s="298"/>
      <c r="K461" s="141"/>
      <c r="L461" s="298"/>
      <c r="M461" s="341"/>
    </row>
    <row r="462" spans="1:13" ht="15.75">
      <c r="A462" s="369" t="s">
        <v>460</v>
      </c>
      <c r="B462" s="308"/>
      <c r="C462" s="309"/>
      <c r="D462" s="150" t="s">
        <v>158</v>
      </c>
      <c r="E462" s="933">
        <f t="shared" si="230"/>
        <v>-46503.97</v>
      </c>
      <c r="F462" s="933">
        <f>F463</f>
        <v>0</v>
      </c>
      <c r="G462" s="933">
        <f aca="true" t="shared" si="232" ref="G462:M462">G463</f>
        <v>-8006.5</v>
      </c>
      <c r="H462" s="933">
        <f t="shared" si="232"/>
        <v>-49085.5</v>
      </c>
      <c r="I462" s="933">
        <f t="shared" si="232"/>
        <v>-13018.48999999999</v>
      </c>
      <c r="J462" s="933">
        <f t="shared" si="232"/>
        <v>23606.51999999999</v>
      </c>
      <c r="K462" s="296">
        <f t="shared" si="232"/>
        <v>-232499.51</v>
      </c>
      <c r="L462" s="296">
        <f t="shared" si="232"/>
        <v>-255427.68</v>
      </c>
      <c r="M462" s="342">
        <f t="shared" si="232"/>
        <v>-277530.02</v>
      </c>
    </row>
    <row r="463" spans="1:13" ht="15.75">
      <c r="A463" s="273" t="s">
        <v>254</v>
      </c>
      <c r="B463" s="274"/>
      <c r="C463" s="275"/>
      <c r="D463" s="60" t="s">
        <v>159</v>
      </c>
      <c r="E463" s="933">
        <f t="shared" si="230"/>
        <v>-46503.97</v>
      </c>
      <c r="F463" s="933">
        <f>F464+F466</f>
        <v>0</v>
      </c>
      <c r="G463" s="933">
        <f aca="true" t="shared" si="233" ref="G463:M463">G464+G466</f>
        <v>-8006.5</v>
      </c>
      <c r="H463" s="933">
        <f t="shared" si="233"/>
        <v>-49085.5</v>
      </c>
      <c r="I463" s="933">
        <f t="shared" si="233"/>
        <v>-13018.48999999999</v>
      </c>
      <c r="J463" s="933">
        <f t="shared" si="233"/>
        <v>23606.51999999999</v>
      </c>
      <c r="K463" s="296">
        <f t="shared" si="233"/>
        <v>-232499.51</v>
      </c>
      <c r="L463" s="296">
        <f t="shared" si="233"/>
        <v>-255427.68</v>
      </c>
      <c r="M463" s="342">
        <f t="shared" si="233"/>
        <v>-277530.02</v>
      </c>
    </row>
    <row r="464" spans="1:13" ht="15.75">
      <c r="A464" s="273" t="s">
        <v>29</v>
      </c>
      <c r="B464" s="274"/>
      <c r="C464" s="275"/>
      <c r="D464" s="164" t="s">
        <v>478</v>
      </c>
      <c r="E464" s="933">
        <f t="shared" si="230"/>
        <v>-46503.97</v>
      </c>
      <c r="F464" s="933">
        <f>F465</f>
        <v>0</v>
      </c>
      <c r="G464" s="933">
        <f aca="true" t="shared" si="234" ref="G464:M464">G465</f>
        <v>-8006.5</v>
      </c>
      <c r="H464" s="933">
        <f t="shared" si="234"/>
        <v>-49085.5</v>
      </c>
      <c r="I464" s="933">
        <f t="shared" si="234"/>
        <v>-13018.48999999999</v>
      </c>
      <c r="J464" s="933">
        <f t="shared" si="234"/>
        <v>23606.51999999999</v>
      </c>
      <c r="K464" s="296">
        <f t="shared" si="234"/>
        <v>-232499.51</v>
      </c>
      <c r="L464" s="296">
        <f t="shared" si="234"/>
        <v>-255427.68</v>
      </c>
      <c r="M464" s="342">
        <f t="shared" si="234"/>
        <v>-277530.02</v>
      </c>
    </row>
    <row r="465" spans="1:13" ht="15.75">
      <c r="A465" s="310"/>
      <c r="B465" s="1065" t="s">
        <v>131</v>
      </c>
      <c r="C465" s="1065"/>
      <c r="D465" s="164" t="s">
        <v>132</v>
      </c>
      <c r="E465" s="933">
        <f t="shared" si="230"/>
        <v>-46503.97</v>
      </c>
      <c r="F465" s="933"/>
      <c r="G465" s="935">
        <f>'11-01 Venituri'!F454-'11-01 -Cheltuieli'!G323</f>
        <v>-8006.5</v>
      </c>
      <c r="H465" s="935">
        <f>'11-01 Venituri'!G454-'11-01 -Cheltuieli'!H323</f>
        <v>-49085.5</v>
      </c>
      <c r="I465" s="935">
        <f>'11-01 Venituri'!H454-'11-01 -Cheltuieli'!I323</f>
        <v>-13018.48999999999</v>
      </c>
      <c r="J465" s="935">
        <f>'11-01 Venituri'!I454-'11-01 -Cheltuieli'!J323</f>
        <v>23606.51999999999</v>
      </c>
      <c r="K465" s="298">
        <f>'11-01 Venituri'!J454-'11-01 -Cheltuieli'!K323</f>
        <v>-232499.51</v>
      </c>
      <c r="L465" s="298">
        <f>'11-01 Venituri'!K454-'11-01 -Cheltuieli'!L323</f>
        <v>-255427.68</v>
      </c>
      <c r="M465" s="344">
        <f>'11-01 Venituri'!L454-'11-01 -Cheltuieli'!M323</f>
        <v>-277530.02</v>
      </c>
    </row>
    <row r="466" spans="1:13" ht="18.75">
      <c r="A466" s="311" t="s">
        <v>1744</v>
      </c>
      <c r="B466" s="312"/>
      <c r="C466" s="313"/>
      <c r="D466" s="164" t="s">
        <v>366</v>
      </c>
      <c r="E466" s="933">
        <f t="shared" si="230"/>
        <v>0</v>
      </c>
      <c r="F466" s="933">
        <f>F467</f>
        <v>0</v>
      </c>
      <c r="G466" s="933">
        <f aca="true" t="shared" si="235" ref="G466:M466">G467</f>
        <v>0</v>
      </c>
      <c r="H466" s="933">
        <f t="shared" si="235"/>
        <v>0</v>
      </c>
      <c r="I466" s="933">
        <f t="shared" si="235"/>
        <v>0</v>
      </c>
      <c r="J466" s="933">
        <f t="shared" si="235"/>
        <v>0</v>
      </c>
      <c r="K466" s="296">
        <f t="shared" si="235"/>
        <v>0</v>
      </c>
      <c r="L466" s="296">
        <f t="shared" si="235"/>
        <v>0</v>
      </c>
      <c r="M466" s="342">
        <f t="shared" si="235"/>
        <v>0</v>
      </c>
    </row>
    <row r="467" spans="1:13" ht="16.5" thickBot="1">
      <c r="A467" s="373"/>
      <c r="B467" s="1066" t="s">
        <v>682</v>
      </c>
      <c r="C467" s="1066"/>
      <c r="D467" s="243" t="s">
        <v>683</v>
      </c>
      <c r="E467" s="374">
        <f t="shared" si="230"/>
        <v>0</v>
      </c>
      <c r="F467" s="374"/>
      <c r="G467" s="375"/>
      <c r="H467" s="375"/>
      <c r="I467" s="375"/>
      <c r="J467" s="375"/>
      <c r="K467" s="375"/>
      <c r="L467" s="375"/>
      <c r="M467" s="376"/>
    </row>
    <row r="469" spans="2:3" ht="15.75">
      <c r="B469" s="222"/>
      <c r="C469" s="223"/>
    </row>
    <row r="470" spans="2:3" ht="15.75">
      <c r="B470" s="222"/>
      <c r="C470" s="223"/>
    </row>
    <row r="471" spans="2:3" ht="18.75">
      <c r="B471" s="377" t="s">
        <v>1745</v>
      </c>
      <c r="C471" s="223"/>
    </row>
    <row r="472" spans="2:3" ht="15.75">
      <c r="B472" s="222"/>
      <c r="C472" s="62"/>
    </row>
    <row r="473" ht="31.5">
      <c r="C473" s="224" t="s">
        <v>696</v>
      </c>
    </row>
    <row r="474" spans="3:10" ht="15.75">
      <c r="C474" s="224"/>
      <c r="F474" s="378"/>
      <c r="G474" s="379"/>
      <c r="H474" s="379"/>
      <c r="I474" s="380"/>
      <c r="J474" s="923" t="s">
        <v>160</v>
      </c>
    </row>
    <row r="475" spans="1:10" ht="15.75">
      <c r="A475" s="1039"/>
      <c r="B475" s="1039"/>
      <c r="C475" s="224"/>
      <c r="F475" s="381"/>
      <c r="G475" s="379"/>
      <c r="H475" s="382"/>
      <c r="I475" s="380"/>
      <c r="J475" s="381" t="s">
        <v>161</v>
      </c>
    </row>
    <row r="476" spans="1:3" ht="15.75">
      <c r="A476" s="7"/>
      <c r="B476" s="7"/>
      <c r="C476" s="224"/>
    </row>
  </sheetData>
  <sheetProtection/>
  <mergeCells count="101">
    <mergeCell ref="L9:M9"/>
    <mergeCell ref="B444:C444"/>
    <mergeCell ref="B142:C142"/>
    <mergeCell ref="B264:C264"/>
    <mergeCell ref="A278:C278"/>
    <mergeCell ref="A279:C279"/>
    <mergeCell ref="B281:C281"/>
    <mergeCell ref="A244:C244"/>
    <mergeCell ref="B256:C256"/>
    <mergeCell ref="A258:C258"/>
    <mergeCell ref="B188:C188"/>
    <mergeCell ref="A189:C189"/>
    <mergeCell ref="A193:C193"/>
    <mergeCell ref="A199:C199"/>
    <mergeCell ref="A259:C259"/>
    <mergeCell ref="A200:C200"/>
    <mergeCell ref="B220:C220"/>
    <mergeCell ref="A226:C226"/>
    <mergeCell ref="B228:C228"/>
    <mergeCell ref="B186:C186"/>
    <mergeCell ref="B187:C187"/>
    <mergeCell ref="A176:C176"/>
    <mergeCell ref="B179:C179"/>
    <mergeCell ref="B180:C180"/>
    <mergeCell ref="A184:C184"/>
    <mergeCell ref="A171:C171"/>
    <mergeCell ref="A136:C136"/>
    <mergeCell ref="B157:C157"/>
    <mergeCell ref="B165:C165"/>
    <mergeCell ref="B166:C166"/>
    <mergeCell ref="A5:K5"/>
    <mergeCell ref="A6:K6"/>
    <mergeCell ref="B168:C168"/>
    <mergeCell ref="B169:C169"/>
    <mergeCell ref="B23:C23"/>
    <mergeCell ref="A475:B475"/>
    <mergeCell ref="A42:C42"/>
    <mergeCell ref="A43:C43"/>
    <mergeCell ref="B63:C63"/>
    <mergeCell ref="A69:C69"/>
    <mergeCell ref="B71:C71"/>
    <mergeCell ref="A87:C87"/>
    <mergeCell ref="B99:C99"/>
    <mergeCell ref="A101:C101"/>
    <mergeCell ref="A102:C102"/>
    <mergeCell ref="A13:C13"/>
    <mergeCell ref="E10:J10"/>
    <mergeCell ref="K10:M10"/>
    <mergeCell ref="K11:K12"/>
    <mergeCell ref="L11:L12"/>
    <mergeCell ref="M11:M12"/>
    <mergeCell ref="E11:F11"/>
    <mergeCell ref="G11:J11"/>
    <mergeCell ref="B124:C124"/>
    <mergeCell ref="A170:C170"/>
    <mergeCell ref="D10:D12"/>
    <mergeCell ref="A27:C27"/>
    <mergeCell ref="B29:C29"/>
    <mergeCell ref="B30:C30"/>
    <mergeCell ref="A10:C12"/>
    <mergeCell ref="A14:C14"/>
    <mergeCell ref="A19:C19"/>
    <mergeCell ref="B22:C22"/>
    <mergeCell ref="B31:C31"/>
    <mergeCell ref="A32:C32"/>
    <mergeCell ref="A36:C36"/>
    <mergeCell ref="B107:C107"/>
    <mergeCell ref="A121:C121"/>
    <mergeCell ref="A122:C122"/>
    <mergeCell ref="B312:C312"/>
    <mergeCell ref="B320:C320"/>
    <mergeCell ref="A321:C321"/>
    <mergeCell ref="B322:C322"/>
    <mergeCell ref="A291:C291"/>
    <mergeCell ref="A310:C310"/>
    <mergeCell ref="B297:C297"/>
    <mergeCell ref="B333:C333"/>
    <mergeCell ref="A336:C336"/>
    <mergeCell ref="A340:C340"/>
    <mergeCell ref="A346:C346"/>
    <mergeCell ref="A323:C323"/>
    <mergeCell ref="A324:C324"/>
    <mergeCell ref="A329:C329"/>
    <mergeCell ref="B332:C332"/>
    <mergeCell ref="A347:C347"/>
    <mergeCell ref="B365:C365"/>
    <mergeCell ref="A424:C424"/>
    <mergeCell ref="A371:C371"/>
    <mergeCell ref="B373:C373"/>
    <mergeCell ref="A389:C389"/>
    <mergeCell ref="B401:C401"/>
    <mergeCell ref="B465:C465"/>
    <mergeCell ref="B467:C467"/>
    <mergeCell ref="A155:C155"/>
    <mergeCell ref="B426:C426"/>
    <mergeCell ref="A438:C438"/>
    <mergeCell ref="A455:C455"/>
    <mergeCell ref="B457:C457"/>
    <mergeCell ref="A403:C403"/>
    <mergeCell ref="A404:C404"/>
    <mergeCell ref="A423:C423"/>
  </mergeCells>
  <printOptions horizontalCentered="1"/>
  <pageMargins left="0.15748031496062992" right="0.15748031496062992" top="0.3" bottom="0.3937007874015748" header="0.17" footer="0.1968503937007874"/>
  <pageSetup horizontalDpi="600" verticalDpi="600" orientation="landscape" paperSize="9" scale="65" r:id="rId2"/>
  <headerFooter alignWithMargins="0">
    <oddFooter>&amp;R&amp;P</oddFooter>
  </headerFooter>
  <ignoredErrors>
    <ignoredError sqref="D13" numberStoredAsText="1"/>
  </ignoredErrors>
  <drawing r:id="rId1"/>
</worksheet>
</file>

<file path=xl/worksheets/sheet3.xml><?xml version="1.0" encoding="utf-8"?>
<worksheet xmlns="http://schemas.openxmlformats.org/spreadsheetml/2006/main" xmlns:r="http://schemas.openxmlformats.org/officeDocument/2006/relationships">
  <sheetPr>
    <tabColor rgb="FFFF0000"/>
  </sheetPr>
  <dimension ref="A1:L425"/>
  <sheetViews>
    <sheetView zoomScale="86" zoomScaleNormal="86" zoomScaleSheetLayoutView="75" zoomScalePageLayoutView="0" workbookViewId="0" topLeftCell="A392">
      <selection activeCell="F14" sqref="F14"/>
    </sheetView>
  </sheetViews>
  <sheetFormatPr defaultColWidth="8.8515625" defaultRowHeight="12.75"/>
  <cols>
    <col min="1" max="1" width="7.28125" style="385" customWidth="1"/>
    <col min="2" max="2" width="8.7109375" style="385" customWidth="1"/>
    <col min="3" max="3" width="94.421875" style="385" customWidth="1"/>
    <col min="4" max="4" width="16.140625" style="385" customWidth="1"/>
    <col min="5" max="5" width="16.57421875" style="385" customWidth="1"/>
    <col min="6" max="6" width="11.57421875" style="385" customWidth="1"/>
    <col min="7" max="7" width="10.8515625" style="385" customWidth="1"/>
    <col min="8" max="8" width="11.00390625" style="385" customWidth="1"/>
    <col min="9" max="9" width="10.8515625" style="385" customWidth="1"/>
    <col min="10" max="11" width="9.7109375" style="385" bestFit="1" customWidth="1"/>
    <col min="12" max="12" width="12.00390625" style="385" bestFit="1" customWidth="1"/>
    <col min="13" max="16384" width="8.8515625" style="385" customWidth="1"/>
  </cols>
  <sheetData>
    <row r="1" spans="1:12" ht="15.75">
      <c r="A1" s="383"/>
      <c r="B1" s="383"/>
      <c r="C1" s="383"/>
      <c r="D1" s="384"/>
      <c r="L1" s="385" t="s">
        <v>1365</v>
      </c>
    </row>
    <row r="2" spans="1:4" ht="15.75">
      <c r="A2" s="823" t="s">
        <v>1753</v>
      </c>
      <c r="C2" s="386"/>
      <c r="D2" s="384"/>
    </row>
    <row r="3" spans="1:4" ht="15.75">
      <c r="A3" s="383" t="s">
        <v>1206</v>
      </c>
      <c r="C3" s="387"/>
      <c r="D3" s="384"/>
    </row>
    <row r="4" spans="1:4" ht="15.75">
      <c r="A4" s="383"/>
      <c r="C4" s="387"/>
      <c r="D4" s="384"/>
    </row>
    <row r="5" spans="1:8" ht="15.75">
      <c r="A5" s="1160" t="s">
        <v>1205</v>
      </c>
      <c r="B5" s="1160"/>
      <c r="C5" s="1160"/>
      <c r="D5" s="1160"/>
      <c r="E5" s="1160"/>
      <c r="F5" s="1160"/>
      <c r="G5" s="1160"/>
      <c r="H5" s="1160"/>
    </row>
    <row r="6" spans="1:8" ht="15.75">
      <c r="A6" s="1160" t="s">
        <v>1763</v>
      </c>
      <c r="B6" s="1160"/>
      <c r="C6" s="1160"/>
      <c r="D6" s="1160"/>
      <c r="E6" s="1160"/>
      <c r="F6" s="1160"/>
      <c r="G6" s="1160"/>
      <c r="H6" s="1160"/>
    </row>
    <row r="7" spans="1:8" ht="15.75">
      <c r="A7" s="388"/>
      <c r="B7" s="388"/>
      <c r="C7" s="388"/>
      <c r="D7" s="388"/>
      <c r="E7" s="388"/>
      <c r="F7" s="388"/>
      <c r="G7" s="388"/>
      <c r="H7" s="388"/>
    </row>
    <row r="8" spans="1:12" ht="16.5" thickBot="1">
      <c r="A8" s="389"/>
      <c r="B8" s="389"/>
      <c r="C8" s="389"/>
      <c r="D8" s="384"/>
      <c r="E8" s="386"/>
      <c r="F8" s="390"/>
      <c r="G8" s="391"/>
      <c r="H8" s="392"/>
      <c r="K8" s="1161" t="s">
        <v>408</v>
      </c>
      <c r="L8" s="1162"/>
    </row>
    <row r="9" spans="1:12" ht="15.75">
      <c r="A9" s="1163" t="s">
        <v>626</v>
      </c>
      <c r="B9" s="1164"/>
      <c r="C9" s="1165"/>
      <c r="D9" s="1172" t="s">
        <v>162</v>
      </c>
      <c r="E9" s="1175" t="s">
        <v>1761</v>
      </c>
      <c r="F9" s="1175"/>
      <c r="G9" s="1175"/>
      <c r="H9" s="1175"/>
      <c r="I9" s="1175"/>
      <c r="J9" s="1176" t="s">
        <v>201</v>
      </c>
      <c r="K9" s="1176"/>
      <c r="L9" s="1177"/>
    </row>
    <row r="10" spans="1:12" ht="46.5" customHeight="1">
      <c r="A10" s="1166"/>
      <c r="B10" s="1167"/>
      <c r="C10" s="1168"/>
      <c r="D10" s="1173"/>
      <c r="E10" s="912" t="s">
        <v>670</v>
      </c>
      <c r="F10" s="1178" t="s">
        <v>671</v>
      </c>
      <c r="G10" s="1178"/>
      <c r="H10" s="1178"/>
      <c r="I10" s="1178"/>
      <c r="J10" s="1179">
        <v>2023</v>
      </c>
      <c r="K10" s="1179">
        <v>2024</v>
      </c>
      <c r="L10" s="1155">
        <v>2025</v>
      </c>
    </row>
    <row r="11" spans="1:12" ht="47.25" customHeight="1" thickBot="1">
      <c r="A11" s="1169"/>
      <c r="B11" s="1170"/>
      <c r="C11" s="1171"/>
      <c r="D11" s="1174"/>
      <c r="E11" s="913" t="s">
        <v>672</v>
      </c>
      <c r="F11" s="914" t="s">
        <v>674</v>
      </c>
      <c r="G11" s="914" t="s">
        <v>675</v>
      </c>
      <c r="H11" s="914" t="s">
        <v>676</v>
      </c>
      <c r="I11" s="914" t="s">
        <v>677</v>
      </c>
      <c r="J11" s="1180"/>
      <c r="K11" s="1180"/>
      <c r="L11" s="1156"/>
    </row>
    <row r="12" spans="1:12" ht="27.75" customHeight="1">
      <c r="A12" s="1157" t="s">
        <v>1204</v>
      </c>
      <c r="B12" s="1158"/>
      <c r="C12" s="1159"/>
      <c r="D12" s="393" t="s">
        <v>444</v>
      </c>
      <c r="E12" s="394">
        <f aca="true" t="shared" si="0" ref="E12:E75">F12+G12+H12+I12</f>
        <v>136347</v>
      </c>
      <c r="F12" s="394">
        <f aca="true" t="shared" si="1" ref="F12:L12">F13+F59+F63+F72+F96+F158+F160</f>
        <v>34823</v>
      </c>
      <c r="G12" s="394">
        <f t="shared" si="1"/>
        <v>41496</v>
      </c>
      <c r="H12" s="394">
        <f t="shared" si="1"/>
        <v>32377</v>
      </c>
      <c r="I12" s="394">
        <f t="shared" si="1"/>
        <v>27651</v>
      </c>
      <c r="J12" s="394">
        <f t="shared" si="1"/>
        <v>156130</v>
      </c>
      <c r="K12" s="394">
        <f t="shared" si="1"/>
        <v>162215</v>
      </c>
      <c r="L12" s="395">
        <f t="shared" si="1"/>
        <v>168172</v>
      </c>
    </row>
    <row r="13" spans="1:12" ht="15.75">
      <c r="A13" s="396" t="s">
        <v>1183</v>
      </c>
      <c r="B13" s="397"/>
      <c r="C13" s="398"/>
      <c r="D13" s="399" t="s">
        <v>286</v>
      </c>
      <c r="E13" s="400">
        <f t="shared" si="0"/>
        <v>46273</v>
      </c>
      <c r="F13" s="400">
        <f aca="true" t="shared" si="2" ref="F13:L13">F14+F19</f>
        <v>14302</v>
      </c>
      <c r="G13" s="400">
        <f t="shared" si="2"/>
        <v>11813</v>
      </c>
      <c r="H13" s="400">
        <f t="shared" si="2"/>
        <v>9865</v>
      </c>
      <c r="I13" s="400">
        <f t="shared" si="2"/>
        <v>10293</v>
      </c>
      <c r="J13" s="400">
        <f t="shared" si="2"/>
        <v>55245</v>
      </c>
      <c r="K13" s="400">
        <f t="shared" si="2"/>
        <v>55625</v>
      </c>
      <c r="L13" s="401">
        <f t="shared" si="2"/>
        <v>56042</v>
      </c>
    </row>
    <row r="14" spans="1:12" ht="15.75">
      <c r="A14" s="402" t="s">
        <v>1182</v>
      </c>
      <c r="B14" s="403"/>
      <c r="C14" s="404"/>
      <c r="D14" s="405" t="s">
        <v>287</v>
      </c>
      <c r="E14" s="400">
        <f t="shared" si="0"/>
        <v>0</v>
      </c>
      <c r="F14" s="406">
        <f aca="true" t="shared" si="3" ref="F14:L15">F15</f>
        <v>0</v>
      </c>
      <c r="G14" s="406">
        <f t="shared" si="3"/>
        <v>0</v>
      </c>
      <c r="H14" s="406">
        <f t="shared" si="3"/>
        <v>0</v>
      </c>
      <c r="I14" s="406">
        <f t="shared" si="3"/>
        <v>0</v>
      </c>
      <c r="J14" s="406">
        <f t="shared" si="3"/>
        <v>0</v>
      </c>
      <c r="K14" s="406">
        <f t="shared" si="3"/>
        <v>0</v>
      </c>
      <c r="L14" s="407">
        <f t="shared" si="3"/>
        <v>0</v>
      </c>
    </row>
    <row r="15" spans="1:12" ht="15.75">
      <c r="A15" s="402" t="s">
        <v>1181</v>
      </c>
      <c r="B15" s="403"/>
      <c r="C15" s="404"/>
      <c r="D15" s="408" t="s">
        <v>629</v>
      </c>
      <c r="E15" s="400">
        <f t="shared" si="0"/>
        <v>0</v>
      </c>
      <c r="F15" s="406">
        <f t="shared" si="3"/>
        <v>0</v>
      </c>
      <c r="G15" s="406">
        <f t="shared" si="3"/>
        <v>0</v>
      </c>
      <c r="H15" s="406">
        <f t="shared" si="3"/>
        <v>0</v>
      </c>
      <c r="I15" s="406">
        <f t="shared" si="3"/>
        <v>0</v>
      </c>
      <c r="J15" s="406">
        <f t="shared" si="3"/>
        <v>0</v>
      </c>
      <c r="K15" s="406">
        <f t="shared" si="3"/>
        <v>0</v>
      </c>
      <c r="L15" s="407">
        <f t="shared" si="3"/>
        <v>0</v>
      </c>
    </row>
    <row r="16" spans="1:12" ht="15.75">
      <c r="A16" s="409" t="s">
        <v>1180</v>
      </c>
      <c r="B16" s="410"/>
      <c r="C16" s="410"/>
      <c r="D16" s="405" t="s">
        <v>1179</v>
      </c>
      <c r="E16" s="400">
        <f t="shared" si="0"/>
        <v>0</v>
      </c>
      <c r="F16" s="406">
        <f aca="true" t="shared" si="4" ref="F16:L16">F17+F18</f>
        <v>0</v>
      </c>
      <c r="G16" s="406">
        <f t="shared" si="4"/>
        <v>0</v>
      </c>
      <c r="H16" s="406">
        <f t="shared" si="4"/>
        <v>0</v>
      </c>
      <c r="I16" s="406">
        <f t="shared" si="4"/>
        <v>0</v>
      </c>
      <c r="J16" s="406">
        <f t="shared" si="4"/>
        <v>0</v>
      </c>
      <c r="K16" s="406">
        <f t="shared" si="4"/>
        <v>0</v>
      </c>
      <c r="L16" s="407">
        <f t="shared" si="4"/>
        <v>0</v>
      </c>
    </row>
    <row r="17" spans="1:12" ht="15.75">
      <c r="A17" s="402"/>
      <c r="B17" s="411" t="s">
        <v>487</v>
      </c>
      <c r="C17" s="412"/>
      <c r="D17" s="405" t="s">
        <v>1178</v>
      </c>
      <c r="E17" s="400">
        <f t="shared" si="0"/>
        <v>0</v>
      </c>
      <c r="F17" s="406">
        <f aca="true" t="shared" si="5" ref="F17:L18">F213</f>
        <v>0</v>
      </c>
      <c r="G17" s="406">
        <f t="shared" si="5"/>
        <v>0</v>
      </c>
      <c r="H17" s="406">
        <f t="shared" si="5"/>
        <v>0</v>
      </c>
      <c r="I17" s="406">
        <f t="shared" si="5"/>
        <v>0</v>
      </c>
      <c r="J17" s="406">
        <f t="shared" si="5"/>
        <v>0</v>
      </c>
      <c r="K17" s="406">
        <f t="shared" si="5"/>
        <v>0</v>
      </c>
      <c r="L17" s="407">
        <f t="shared" si="5"/>
        <v>0</v>
      </c>
    </row>
    <row r="18" spans="1:12" ht="15.75">
      <c r="A18" s="402"/>
      <c r="B18" s="411" t="s">
        <v>488</v>
      </c>
      <c r="C18" s="412"/>
      <c r="D18" s="405" t="s">
        <v>1177</v>
      </c>
      <c r="E18" s="400">
        <f t="shared" si="0"/>
        <v>0</v>
      </c>
      <c r="F18" s="406">
        <f t="shared" si="5"/>
        <v>0</v>
      </c>
      <c r="G18" s="406">
        <f t="shared" si="5"/>
        <v>0</v>
      </c>
      <c r="H18" s="406">
        <f t="shared" si="5"/>
        <v>0</v>
      </c>
      <c r="I18" s="406">
        <f t="shared" si="5"/>
        <v>0</v>
      </c>
      <c r="J18" s="406">
        <f t="shared" si="5"/>
        <v>0</v>
      </c>
      <c r="K18" s="406">
        <f t="shared" si="5"/>
        <v>0</v>
      </c>
      <c r="L18" s="407">
        <f t="shared" si="5"/>
        <v>0</v>
      </c>
    </row>
    <row r="19" spans="1:12" ht="15.75">
      <c r="A19" s="409" t="s">
        <v>1176</v>
      </c>
      <c r="B19" s="413"/>
      <c r="C19" s="411"/>
      <c r="D19" s="408" t="s">
        <v>63</v>
      </c>
      <c r="E19" s="400">
        <f t="shared" si="0"/>
        <v>46273</v>
      </c>
      <c r="F19" s="406">
        <f aca="true" t="shared" si="6" ref="F19:L19">F20+F31</f>
        <v>14302</v>
      </c>
      <c r="G19" s="406">
        <f t="shared" si="6"/>
        <v>11813</v>
      </c>
      <c r="H19" s="406">
        <f t="shared" si="6"/>
        <v>9865</v>
      </c>
      <c r="I19" s="406">
        <f t="shared" si="6"/>
        <v>10293</v>
      </c>
      <c r="J19" s="406">
        <f t="shared" si="6"/>
        <v>55245</v>
      </c>
      <c r="K19" s="406">
        <f t="shared" si="6"/>
        <v>55625</v>
      </c>
      <c r="L19" s="414">
        <f t="shared" si="6"/>
        <v>56042</v>
      </c>
    </row>
    <row r="20" spans="1:12" ht="18.75" customHeight="1">
      <c r="A20" s="409" t="s">
        <v>1175</v>
      </c>
      <c r="B20" s="411"/>
      <c r="C20" s="415"/>
      <c r="D20" s="408" t="s">
        <v>64</v>
      </c>
      <c r="E20" s="400">
        <f t="shared" si="0"/>
        <v>3935</v>
      </c>
      <c r="F20" s="406">
        <f aca="true" t="shared" si="7" ref="F20:L20">F21+F29</f>
        <v>1766</v>
      </c>
      <c r="G20" s="406">
        <f t="shared" si="7"/>
        <v>844</v>
      </c>
      <c r="H20" s="406">
        <f t="shared" si="7"/>
        <v>767</v>
      </c>
      <c r="I20" s="406">
        <f t="shared" si="7"/>
        <v>558</v>
      </c>
      <c r="J20" s="406">
        <f t="shared" si="7"/>
        <v>3940</v>
      </c>
      <c r="K20" s="406">
        <f t="shared" si="7"/>
        <v>3947</v>
      </c>
      <c r="L20" s="414">
        <f t="shared" si="7"/>
        <v>3954</v>
      </c>
    </row>
    <row r="21" spans="1:12" ht="23.25" customHeight="1">
      <c r="A21" s="409" t="s">
        <v>1174</v>
      </c>
      <c r="B21" s="412"/>
      <c r="C21" s="415"/>
      <c r="D21" s="405" t="s">
        <v>1173</v>
      </c>
      <c r="E21" s="400">
        <f t="shared" si="0"/>
        <v>3935</v>
      </c>
      <c r="F21" s="406">
        <f aca="true" t="shared" si="8" ref="F21:L21">F22+F24+F27+F28</f>
        <v>1766</v>
      </c>
      <c r="G21" s="406">
        <f t="shared" si="8"/>
        <v>844</v>
      </c>
      <c r="H21" s="406">
        <f t="shared" si="8"/>
        <v>767</v>
      </c>
      <c r="I21" s="406">
        <f t="shared" si="8"/>
        <v>558</v>
      </c>
      <c r="J21" s="406">
        <f t="shared" si="8"/>
        <v>3940</v>
      </c>
      <c r="K21" s="406">
        <f t="shared" si="8"/>
        <v>3947</v>
      </c>
      <c r="L21" s="414">
        <f t="shared" si="8"/>
        <v>3954</v>
      </c>
    </row>
    <row r="22" spans="1:12" ht="18.75" customHeight="1">
      <c r="A22" s="416"/>
      <c r="B22" s="411" t="s">
        <v>1172</v>
      </c>
      <c r="C22" s="412"/>
      <c r="D22" s="417" t="s">
        <v>1171</v>
      </c>
      <c r="E22" s="400">
        <f t="shared" si="0"/>
        <v>3473</v>
      </c>
      <c r="F22" s="406">
        <f aca="true" t="shared" si="9" ref="F22:L22">F23</f>
        <v>1564</v>
      </c>
      <c r="G22" s="406">
        <f t="shared" si="9"/>
        <v>744</v>
      </c>
      <c r="H22" s="406">
        <f t="shared" si="9"/>
        <v>687</v>
      </c>
      <c r="I22" s="406">
        <f t="shared" si="9"/>
        <v>478</v>
      </c>
      <c r="J22" s="406">
        <f t="shared" si="9"/>
        <v>3478</v>
      </c>
      <c r="K22" s="406">
        <f t="shared" si="9"/>
        <v>3485</v>
      </c>
      <c r="L22" s="414">
        <f t="shared" si="9"/>
        <v>3492</v>
      </c>
    </row>
    <row r="23" spans="1:12" s="424" customFormat="1" ht="18" customHeight="1">
      <c r="A23" s="418"/>
      <c r="B23" s="419"/>
      <c r="C23" s="420" t="s">
        <v>494</v>
      </c>
      <c r="D23" s="421" t="s">
        <v>1170</v>
      </c>
      <c r="E23" s="400">
        <f t="shared" si="0"/>
        <v>3473</v>
      </c>
      <c r="F23" s="422">
        <f aca="true" t="shared" si="10" ref="F23:L23">F219</f>
        <v>1564</v>
      </c>
      <c r="G23" s="422">
        <f t="shared" si="10"/>
        <v>744</v>
      </c>
      <c r="H23" s="422">
        <f t="shared" si="10"/>
        <v>687</v>
      </c>
      <c r="I23" s="422">
        <f t="shared" si="10"/>
        <v>478</v>
      </c>
      <c r="J23" s="422">
        <f t="shared" si="10"/>
        <v>3478</v>
      </c>
      <c r="K23" s="422">
        <f t="shared" si="10"/>
        <v>3485</v>
      </c>
      <c r="L23" s="423">
        <f t="shared" si="10"/>
        <v>3492</v>
      </c>
    </row>
    <row r="24" spans="1:12" ht="18.75" customHeight="1">
      <c r="A24" s="416"/>
      <c r="B24" s="411" t="s">
        <v>1169</v>
      </c>
      <c r="C24" s="412"/>
      <c r="D24" s="405" t="s">
        <v>1168</v>
      </c>
      <c r="E24" s="400">
        <f t="shared" si="0"/>
        <v>0</v>
      </c>
      <c r="F24" s="425">
        <f aca="true" t="shared" si="11" ref="F24:L24">F25+F26</f>
        <v>0</v>
      </c>
      <c r="G24" s="425">
        <f t="shared" si="11"/>
        <v>0</v>
      </c>
      <c r="H24" s="425">
        <f t="shared" si="11"/>
        <v>0</v>
      </c>
      <c r="I24" s="425">
        <f t="shared" si="11"/>
        <v>0</v>
      </c>
      <c r="J24" s="425">
        <f t="shared" si="11"/>
        <v>0</v>
      </c>
      <c r="K24" s="425">
        <f t="shared" si="11"/>
        <v>0</v>
      </c>
      <c r="L24" s="426">
        <f t="shared" si="11"/>
        <v>0</v>
      </c>
    </row>
    <row r="25" spans="1:12" ht="15.75">
      <c r="A25" s="416"/>
      <c r="B25" s="411"/>
      <c r="C25" s="412" t="s">
        <v>1167</v>
      </c>
      <c r="D25" s="405" t="s">
        <v>1166</v>
      </c>
      <c r="E25" s="400">
        <f t="shared" si="0"/>
        <v>0</v>
      </c>
      <c r="F25" s="425">
        <f aca="true" t="shared" si="12" ref="F25:L28">F221</f>
        <v>0</v>
      </c>
      <c r="G25" s="425">
        <f t="shared" si="12"/>
        <v>0</v>
      </c>
      <c r="H25" s="425">
        <f t="shared" si="12"/>
        <v>0</v>
      </c>
      <c r="I25" s="425">
        <f t="shared" si="12"/>
        <v>0</v>
      </c>
      <c r="J25" s="425">
        <f t="shared" si="12"/>
        <v>0</v>
      </c>
      <c r="K25" s="425">
        <f t="shared" si="12"/>
        <v>0</v>
      </c>
      <c r="L25" s="426">
        <f t="shared" si="12"/>
        <v>0</v>
      </c>
    </row>
    <row r="26" spans="1:12" s="424" customFormat="1" ht="36" customHeight="1">
      <c r="A26" s="427"/>
      <c r="B26" s="419"/>
      <c r="C26" s="428" t="s">
        <v>51</v>
      </c>
      <c r="D26" s="421" t="s">
        <v>1165</v>
      </c>
      <c r="E26" s="400">
        <f t="shared" si="0"/>
        <v>0</v>
      </c>
      <c r="F26" s="425">
        <f t="shared" si="12"/>
        <v>0</v>
      </c>
      <c r="G26" s="425">
        <f t="shared" si="12"/>
        <v>0</v>
      </c>
      <c r="H26" s="425">
        <f t="shared" si="12"/>
        <v>0</v>
      </c>
      <c r="I26" s="425">
        <f t="shared" si="12"/>
        <v>0</v>
      </c>
      <c r="J26" s="425">
        <f t="shared" si="12"/>
        <v>0</v>
      </c>
      <c r="K26" s="425">
        <f t="shared" si="12"/>
        <v>0</v>
      </c>
      <c r="L26" s="426">
        <f t="shared" si="12"/>
        <v>0</v>
      </c>
    </row>
    <row r="27" spans="1:12" ht="15.75">
      <c r="A27" s="409"/>
      <c r="B27" s="411" t="s">
        <v>1164</v>
      </c>
      <c r="C27" s="412"/>
      <c r="D27" s="429" t="s">
        <v>1163</v>
      </c>
      <c r="E27" s="400">
        <f t="shared" si="0"/>
        <v>0</v>
      </c>
      <c r="F27" s="425">
        <f t="shared" si="12"/>
        <v>0</v>
      </c>
      <c r="G27" s="425">
        <f t="shared" si="12"/>
        <v>0</v>
      </c>
      <c r="H27" s="425">
        <f t="shared" si="12"/>
        <v>0</v>
      </c>
      <c r="I27" s="425">
        <f t="shared" si="12"/>
        <v>0</v>
      </c>
      <c r="J27" s="425">
        <f t="shared" si="12"/>
        <v>0</v>
      </c>
      <c r="K27" s="425">
        <f t="shared" si="12"/>
        <v>0</v>
      </c>
      <c r="L27" s="426">
        <f t="shared" si="12"/>
        <v>0</v>
      </c>
    </row>
    <row r="28" spans="1:12" ht="15.75">
      <c r="A28" s="409"/>
      <c r="B28" s="411" t="s">
        <v>270</v>
      </c>
      <c r="C28" s="412"/>
      <c r="D28" s="429" t="s">
        <v>1162</v>
      </c>
      <c r="E28" s="400">
        <f t="shared" si="0"/>
        <v>462</v>
      </c>
      <c r="F28" s="425">
        <f t="shared" si="12"/>
        <v>202</v>
      </c>
      <c r="G28" s="425">
        <f t="shared" si="12"/>
        <v>100</v>
      </c>
      <c r="H28" s="425">
        <f t="shared" si="12"/>
        <v>80</v>
      </c>
      <c r="I28" s="425">
        <f t="shared" si="12"/>
        <v>80</v>
      </c>
      <c r="J28" s="425">
        <f t="shared" si="12"/>
        <v>462</v>
      </c>
      <c r="K28" s="425">
        <f t="shared" si="12"/>
        <v>462</v>
      </c>
      <c r="L28" s="426">
        <f t="shared" si="12"/>
        <v>462</v>
      </c>
    </row>
    <row r="29" spans="1:12" ht="15.75">
      <c r="A29" s="409" t="s">
        <v>1161</v>
      </c>
      <c r="B29" s="411"/>
      <c r="C29" s="412"/>
      <c r="D29" s="408" t="s">
        <v>1160</v>
      </c>
      <c r="E29" s="400">
        <f t="shared" si="0"/>
        <v>0</v>
      </c>
      <c r="F29" s="406">
        <f aca="true" t="shared" si="13" ref="F29:L29">F30</f>
        <v>0</v>
      </c>
      <c r="G29" s="406">
        <f t="shared" si="13"/>
        <v>0</v>
      </c>
      <c r="H29" s="406">
        <f t="shared" si="13"/>
        <v>0</v>
      </c>
      <c r="I29" s="406">
        <f t="shared" si="13"/>
        <v>0</v>
      </c>
      <c r="J29" s="406">
        <f t="shared" si="13"/>
        <v>0</v>
      </c>
      <c r="K29" s="406">
        <f t="shared" si="13"/>
        <v>0</v>
      </c>
      <c r="L29" s="414">
        <f t="shared" si="13"/>
        <v>0</v>
      </c>
    </row>
    <row r="30" spans="1:12" ht="15.75">
      <c r="A30" s="409"/>
      <c r="B30" s="411" t="s">
        <v>373</v>
      </c>
      <c r="C30" s="412"/>
      <c r="D30" s="405" t="s">
        <v>1159</v>
      </c>
      <c r="E30" s="400">
        <f t="shared" si="0"/>
        <v>0</v>
      </c>
      <c r="F30" s="406">
        <f aca="true" t="shared" si="14" ref="F30:L30">F226</f>
        <v>0</v>
      </c>
      <c r="G30" s="406">
        <f t="shared" si="14"/>
        <v>0</v>
      </c>
      <c r="H30" s="406">
        <f t="shared" si="14"/>
        <v>0</v>
      </c>
      <c r="I30" s="406">
        <f t="shared" si="14"/>
        <v>0</v>
      </c>
      <c r="J30" s="406">
        <f t="shared" si="14"/>
        <v>0</v>
      </c>
      <c r="K30" s="406">
        <f t="shared" si="14"/>
        <v>0</v>
      </c>
      <c r="L30" s="414">
        <f t="shared" si="14"/>
        <v>0</v>
      </c>
    </row>
    <row r="31" spans="1:12" ht="28.5" customHeight="1">
      <c r="A31" s="1123" t="s">
        <v>1158</v>
      </c>
      <c r="B31" s="1124"/>
      <c r="C31" s="1124"/>
      <c r="D31" s="410" t="s">
        <v>65</v>
      </c>
      <c r="E31" s="400">
        <f t="shared" si="0"/>
        <v>42338</v>
      </c>
      <c r="F31" s="406">
        <f aca="true" t="shared" si="15" ref="F31:L31">F32+F47+F49+F51+F54</f>
        <v>12536</v>
      </c>
      <c r="G31" s="406">
        <f t="shared" si="15"/>
        <v>10969</v>
      </c>
      <c r="H31" s="406">
        <f t="shared" si="15"/>
        <v>9098</v>
      </c>
      <c r="I31" s="406">
        <f t="shared" si="15"/>
        <v>9735</v>
      </c>
      <c r="J31" s="406">
        <f t="shared" si="15"/>
        <v>51305</v>
      </c>
      <c r="K31" s="406">
        <f t="shared" si="15"/>
        <v>51678</v>
      </c>
      <c r="L31" s="414">
        <f t="shared" si="15"/>
        <v>52088</v>
      </c>
    </row>
    <row r="32" spans="1:12" ht="50.25" customHeight="1">
      <c r="A32" s="1137" t="s">
        <v>1722</v>
      </c>
      <c r="B32" s="1138"/>
      <c r="C32" s="1138"/>
      <c r="D32" s="430" t="s">
        <v>1156</v>
      </c>
      <c r="E32" s="400">
        <f t="shared" si="0"/>
        <v>34774</v>
      </c>
      <c r="F32" s="406">
        <f aca="true" t="shared" si="16" ref="F32:L32">SUM(F33:F46)</f>
        <v>10359</v>
      </c>
      <c r="G32" s="406">
        <f t="shared" si="16"/>
        <v>9161</v>
      </c>
      <c r="H32" s="406">
        <f t="shared" si="16"/>
        <v>7308</v>
      </c>
      <c r="I32" s="406">
        <f t="shared" si="16"/>
        <v>7946</v>
      </c>
      <c r="J32" s="406">
        <f t="shared" si="16"/>
        <v>39550</v>
      </c>
      <c r="K32" s="406">
        <f t="shared" si="16"/>
        <v>39923</v>
      </c>
      <c r="L32" s="414">
        <f t="shared" si="16"/>
        <v>40333</v>
      </c>
    </row>
    <row r="33" spans="1:12" ht="18" customHeight="1">
      <c r="A33" s="416"/>
      <c r="B33" s="411" t="s">
        <v>1155</v>
      </c>
      <c r="C33" s="412"/>
      <c r="D33" s="405" t="s">
        <v>1154</v>
      </c>
      <c r="E33" s="400">
        <f t="shared" si="0"/>
        <v>822</v>
      </c>
      <c r="F33" s="406">
        <f aca="true" t="shared" si="17" ref="F33:L46">F229</f>
        <v>281</v>
      </c>
      <c r="G33" s="406">
        <f t="shared" si="17"/>
        <v>265</v>
      </c>
      <c r="H33" s="406">
        <f t="shared" si="17"/>
        <v>158</v>
      </c>
      <c r="I33" s="406">
        <f t="shared" si="17"/>
        <v>118</v>
      </c>
      <c r="J33" s="406">
        <f t="shared" si="17"/>
        <v>826</v>
      </c>
      <c r="K33" s="406">
        <f t="shared" si="17"/>
        <v>831</v>
      </c>
      <c r="L33" s="414">
        <f t="shared" si="17"/>
        <v>836</v>
      </c>
    </row>
    <row r="34" spans="1:12" ht="18" customHeight="1">
      <c r="A34" s="416"/>
      <c r="B34" s="411" t="s">
        <v>1153</v>
      </c>
      <c r="C34" s="412"/>
      <c r="D34" s="405" t="s">
        <v>1152</v>
      </c>
      <c r="E34" s="400">
        <f t="shared" si="0"/>
        <v>3496</v>
      </c>
      <c r="F34" s="406">
        <f t="shared" si="17"/>
        <v>592</v>
      </c>
      <c r="G34" s="406">
        <f>G230</f>
        <v>890</v>
      </c>
      <c r="H34" s="406">
        <f t="shared" si="17"/>
        <v>1020</v>
      </c>
      <c r="I34" s="406">
        <f t="shared" si="17"/>
        <v>994</v>
      </c>
      <c r="J34" s="406">
        <f t="shared" si="17"/>
        <v>3824</v>
      </c>
      <c r="K34" s="406">
        <f t="shared" si="17"/>
        <v>4175</v>
      </c>
      <c r="L34" s="414">
        <f t="shared" si="17"/>
        <v>4562</v>
      </c>
    </row>
    <row r="35" spans="1:12" ht="18" customHeight="1">
      <c r="A35" s="416"/>
      <c r="B35" s="1139" t="s">
        <v>1151</v>
      </c>
      <c r="C35" s="1139"/>
      <c r="D35" s="405" t="s">
        <v>1150</v>
      </c>
      <c r="E35" s="400">
        <f t="shared" si="0"/>
        <v>0</v>
      </c>
      <c r="F35" s="406">
        <f t="shared" si="17"/>
        <v>0</v>
      </c>
      <c r="G35" s="406">
        <f t="shared" si="17"/>
        <v>0</v>
      </c>
      <c r="H35" s="406">
        <f t="shared" si="17"/>
        <v>0</v>
      </c>
      <c r="I35" s="406">
        <f t="shared" si="17"/>
        <v>0</v>
      </c>
      <c r="J35" s="406">
        <f t="shared" si="17"/>
        <v>0</v>
      </c>
      <c r="K35" s="406">
        <f t="shared" si="17"/>
        <v>0</v>
      </c>
      <c r="L35" s="414">
        <f t="shared" si="17"/>
        <v>0</v>
      </c>
    </row>
    <row r="36" spans="1:12" ht="18" customHeight="1">
      <c r="A36" s="416"/>
      <c r="B36" s="411" t="s">
        <v>1149</v>
      </c>
      <c r="C36" s="412"/>
      <c r="D36" s="405" t="s">
        <v>1148</v>
      </c>
      <c r="E36" s="400">
        <f t="shared" si="0"/>
        <v>0</v>
      </c>
      <c r="F36" s="406">
        <f t="shared" si="17"/>
        <v>0</v>
      </c>
      <c r="G36" s="406">
        <f t="shared" si="17"/>
        <v>0</v>
      </c>
      <c r="H36" s="406">
        <f t="shared" si="17"/>
        <v>0</v>
      </c>
      <c r="I36" s="406">
        <f t="shared" si="17"/>
        <v>0</v>
      </c>
      <c r="J36" s="406">
        <f t="shared" si="17"/>
        <v>0</v>
      </c>
      <c r="K36" s="406">
        <f t="shared" si="17"/>
        <v>0</v>
      </c>
      <c r="L36" s="414">
        <f t="shared" si="17"/>
        <v>0</v>
      </c>
    </row>
    <row r="37" spans="1:12" ht="18" customHeight="1">
      <c r="A37" s="431"/>
      <c r="B37" s="411" t="s">
        <v>1147</v>
      </c>
      <c r="C37" s="412"/>
      <c r="D37" s="405" t="s">
        <v>1146</v>
      </c>
      <c r="E37" s="400">
        <f t="shared" si="0"/>
        <v>20081</v>
      </c>
      <c r="F37" s="406">
        <f t="shared" si="17"/>
        <v>6853</v>
      </c>
      <c r="G37" s="406">
        <f t="shared" si="17"/>
        <v>5422</v>
      </c>
      <c r="H37" s="406">
        <f t="shared" si="17"/>
        <v>3551</v>
      </c>
      <c r="I37" s="406">
        <f t="shared" si="17"/>
        <v>4255</v>
      </c>
      <c r="J37" s="406">
        <f t="shared" si="17"/>
        <v>19734</v>
      </c>
      <c r="K37" s="406">
        <f t="shared" si="17"/>
        <v>19751</v>
      </c>
      <c r="L37" s="414">
        <f t="shared" si="17"/>
        <v>19769</v>
      </c>
    </row>
    <row r="38" spans="1:12" ht="15.75">
      <c r="A38" s="432"/>
      <c r="B38" s="1116" t="s">
        <v>1145</v>
      </c>
      <c r="C38" s="1116"/>
      <c r="D38" s="405" t="s">
        <v>1144</v>
      </c>
      <c r="E38" s="400">
        <f t="shared" si="0"/>
        <v>0</v>
      </c>
      <c r="F38" s="406">
        <f t="shared" si="17"/>
        <v>0</v>
      </c>
      <c r="G38" s="406">
        <f t="shared" si="17"/>
        <v>0</v>
      </c>
      <c r="H38" s="406">
        <f t="shared" si="17"/>
        <v>0</v>
      </c>
      <c r="I38" s="406">
        <f t="shared" si="17"/>
        <v>0</v>
      </c>
      <c r="J38" s="406">
        <f t="shared" si="17"/>
        <v>0</v>
      </c>
      <c r="K38" s="406">
        <f t="shared" si="17"/>
        <v>0</v>
      </c>
      <c r="L38" s="414">
        <f t="shared" si="17"/>
        <v>0</v>
      </c>
    </row>
    <row r="39" spans="1:12" ht="15.75">
      <c r="A39" s="432"/>
      <c r="B39" s="1115" t="s">
        <v>1143</v>
      </c>
      <c r="C39" s="1115"/>
      <c r="D39" s="405" t="s">
        <v>1142</v>
      </c>
      <c r="E39" s="400">
        <f t="shared" si="0"/>
        <v>19</v>
      </c>
      <c r="F39" s="406">
        <f t="shared" si="17"/>
        <v>4</v>
      </c>
      <c r="G39" s="406">
        <f t="shared" si="17"/>
        <v>5</v>
      </c>
      <c r="H39" s="406">
        <f t="shared" si="17"/>
        <v>5</v>
      </c>
      <c r="I39" s="406">
        <f t="shared" si="17"/>
        <v>5</v>
      </c>
      <c r="J39" s="406">
        <f t="shared" si="17"/>
        <v>59</v>
      </c>
      <c r="K39" s="406">
        <f t="shared" si="17"/>
        <v>59</v>
      </c>
      <c r="L39" s="414">
        <f t="shared" si="17"/>
        <v>59</v>
      </c>
    </row>
    <row r="40" spans="1:12" ht="15.75">
      <c r="A40" s="432"/>
      <c r="B40" s="1116" t="s">
        <v>1141</v>
      </c>
      <c r="C40" s="1116"/>
      <c r="D40" s="405" t="s">
        <v>1140</v>
      </c>
      <c r="E40" s="400">
        <f t="shared" si="0"/>
        <v>0</v>
      </c>
      <c r="F40" s="406">
        <f t="shared" si="17"/>
        <v>0</v>
      </c>
      <c r="G40" s="406">
        <f t="shared" si="17"/>
        <v>0</v>
      </c>
      <c r="H40" s="406">
        <f t="shared" si="17"/>
        <v>0</v>
      </c>
      <c r="I40" s="406">
        <f t="shared" si="17"/>
        <v>0</v>
      </c>
      <c r="J40" s="406">
        <f t="shared" si="17"/>
        <v>0</v>
      </c>
      <c r="K40" s="406">
        <f t="shared" si="17"/>
        <v>0</v>
      </c>
      <c r="L40" s="414">
        <f t="shared" si="17"/>
        <v>0</v>
      </c>
    </row>
    <row r="41" spans="1:12" ht="15.75">
      <c r="A41" s="432"/>
      <c r="B41" s="1140" t="s">
        <v>1139</v>
      </c>
      <c r="C41" s="1140"/>
      <c r="D41" s="405" t="s">
        <v>1138</v>
      </c>
      <c r="E41" s="400">
        <f t="shared" si="0"/>
        <v>0</v>
      </c>
      <c r="F41" s="406">
        <f t="shared" si="17"/>
        <v>0</v>
      </c>
      <c r="G41" s="406">
        <f t="shared" si="17"/>
        <v>0</v>
      </c>
      <c r="H41" s="406">
        <f t="shared" si="17"/>
        <v>0</v>
      </c>
      <c r="I41" s="406">
        <f t="shared" si="17"/>
        <v>0</v>
      </c>
      <c r="J41" s="406">
        <f t="shared" si="17"/>
        <v>0</v>
      </c>
      <c r="K41" s="406">
        <f t="shared" si="17"/>
        <v>0</v>
      </c>
      <c r="L41" s="414">
        <f t="shared" si="17"/>
        <v>0</v>
      </c>
    </row>
    <row r="42" spans="1:12" ht="24.75" customHeight="1">
      <c r="A42" s="432"/>
      <c r="B42" s="1116" t="s">
        <v>1137</v>
      </c>
      <c r="C42" s="1116"/>
      <c r="D42" s="405" t="s">
        <v>1136</v>
      </c>
      <c r="E42" s="400">
        <f t="shared" si="0"/>
        <v>0</v>
      </c>
      <c r="F42" s="406">
        <f t="shared" si="17"/>
        <v>0</v>
      </c>
      <c r="G42" s="406">
        <f t="shared" si="17"/>
        <v>0</v>
      </c>
      <c r="H42" s="406">
        <f t="shared" si="17"/>
        <v>0</v>
      </c>
      <c r="I42" s="406">
        <f t="shared" si="17"/>
        <v>0</v>
      </c>
      <c r="J42" s="406">
        <f t="shared" si="17"/>
        <v>0</v>
      </c>
      <c r="K42" s="406">
        <f t="shared" si="17"/>
        <v>0</v>
      </c>
      <c r="L42" s="414">
        <f t="shared" si="17"/>
        <v>0</v>
      </c>
    </row>
    <row r="43" spans="1:12" ht="15.75">
      <c r="A43" s="432"/>
      <c r="B43" s="1115" t="s">
        <v>1135</v>
      </c>
      <c r="C43" s="1115"/>
      <c r="D43" s="405" t="s">
        <v>1134</v>
      </c>
      <c r="E43" s="400">
        <f t="shared" si="0"/>
        <v>0</v>
      </c>
      <c r="F43" s="406">
        <f t="shared" si="17"/>
        <v>0</v>
      </c>
      <c r="G43" s="406">
        <f t="shared" si="17"/>
        <v>0</v>
      </c>
      <c r="H43" s="406">
        <f t="shared" si="17"/>
        <v>0</v>
      </c>
      <c r="I43" s="406">
        <f t="shared" si="17"/>
        <v>0</v>
      </c>
      <c r="J43" s="406">
        <f t="shared" si="17"/>
        <v>0</v>
      </c>
      <c r="K43" s="406">
        <f t="shared" si="17"/>
        <v>0</v>
      </c>
      <c r="L43" s="414">
        <f t="shared" si="17"/>
        <v>0</v>
      </c>
    </row>
    <row r="44" spans="1:12" ht="43.5" customHeight="1">
      <c r="A44" s="432"/>
      <c r="B44" s="1115" t="s">
        <v>1133</v>
      </c>
      <c r="C44" s="1115"/>
      <c r="D44" s="405" t="s">
        <v>1132</v>
      </c>
      <c r="E44" s="400">
        <f t="shared" si="0"/>
        <v>0</v>
      </c>
      <c r="F44" s="406">
        <f t="shared" si="17"/>
        <v>0</v>
      </c>
      <c r="G44" s="406">
        <f t="shared" si="17"/>
        <v>0</v>
      </c>
      <c r="H44" s="406">
        <f t="shared" si="17"/>
        <v>0</v>
      </c>
      <c r="I44" s="406">
        <f t="shared" si="17"/>
        <v>0</v>
      </c>
      <c r="J44" s="406">
        <f t="shared" si="17"/>
        <v>0</v>
      </c>
      <c r="K44" s="406">
        <f t="shared" si="17"/>
        <v>0</v>
      </c>
      <c r="L44" s="414">
        <f t="shared" si="17"/>
        <v>0</v>
      </c>
    </row>
    <row r="45" spans="1:12" ht="15.75">
      <c r="A45" s="432"/>
      <c r="B45" s="411" t="s">
        <v>1131</v>
      </c>
      <c r="C45" s="412"/>
      <c r="D45" s="405" t="s">
        <v>1130</v>
      </c>
      <c r="E45" s="400">
        <f t="shared" si="0"/>
        <v>0</v>
      </c>
      <c r="F45" s="406">
        <f t="shared" si="17"/>
        <v>0</v>
      </c>
      <c r="G45" s="406">
        <f t="shared" si="17"/>
        <v>0</v>
      </c>
      <c r="H45" s="406">
        <f t="shared" si="17"/>
        <v>0</v>
      </c>
      <c r="I45" s="406">
        <f t="shared" si="17"/>
        <v>0</v>
      </c>
      <c r="J45" s="406">
        <f t="shared" si="17"/>
        <v>0</v>
      </c>
      <c r="K45" s="406">
        <f t="shared" si="17"/>
        <v>0</v>
      </c>
      <c r="L45" s="414">
        <f t="shared" si="17"/>
        <v>0</v>
      </c>
    </row>
    <row r="46" spans="1:12" ht="15.75">
      <c r="A46" s="431"/>
      <c r="B46" s="411" t="s">
        <v>33</v>
      </c>
      <c r="C46" s="412"/>
      <c r="D46" s="430" t="s">
        <v>1129</v>
      </c>
      <c r="E46" s="400">
        <f t="shared" si="0"/>
        <v>10356</v>
      </c>
      <c r="F46" s="406">
        <f t="shared" si="17"/>
        <v>2629</v>
      </c>
      <c r="G46" s="406">
        <f t="shared" si="17"/>
        <v>2579</v>
      </c>
      <c r="H46" s="406">
        <f t="shared" si="17"/>
        <v>2574</v>
      </c>
      <c r="I46" s="406">
        <f t="shared" si="17"/>
        <v>2574</v>
      </c>
      <c r="J46" s="406">
        <f t="shared" si="17"/>
        <v>15107</v>
      </c>
      <c r="K46" s="406">
        <f t="shared" si="17"/>
        <v>15107</v>
      </c>
      <c r="L46" s="414">
        <f t="shared" si="17"/>
        <v>15107</v>
      </c>
    </row>
    <row r="47" spans="1:12" ht="15.75">
      <c r="A47" s="416" t="s">
        <v>1128</v>
      </c>
      <c r="B47" s="412"/>
      <c r="C47" s="435"/>
      <c r="D47" s="405" t="s">
        <v>1127</v>
      </c>
      <c r="E47" s="400">
        <f t="shared" si="0"/>
        <v>0</v>
      </c>
      <c r="F47" s="406">
        <f aca="true" t="shared" si="18" ref="F47:L47">F48</f>
        <v>0</v>
      </c>
      <c r="G47" s="406">
        <f t="shared" si="18"/>
        <v>0</v>
      </c>
      <c r="H47" s="406">
        <f t="shared" si="18"/>
        <v>0</v>
      </c>
      <c r="I47" s="406">
        <f t="shared" si="18"/>
        <v>0</v>
      </c>
      <c r="J47" s="406">
        <f t="shared" si="18"/>
        <v>0</v>
      </c>
      <c r="K47" s="406">
        <f t="shared" si="18"/>
        <v>0</v>
      </c>
      <c r="L47" s="414">
        <f t="shared" si="18"/>
        <v>0</v>
      </c>
    </row>
    <row r="48" spans="1:12" ht="15.75">
      <c r="A48" s="431"/>
      <c r="B48" s="411" t="s">
        <v>84</v>
      </c>
      <c r="C48" s="412"/>
      <c r="D48" s="405" t="s">
        <v>1126</v>
      </c>
      <c r="E48" s="400">
        <f t="shared" si="0"/>
        <v>0</v>
      </c>
      <c r="F48" s="406">
        <f aca="true" t="shared" si="19" ref="F48:L48">F244</f>
        <v>0</v>
      </c>
      <c r="G48" s="406">
        <f t="shared" si="19"/>
        <v>0</v>
      </c>
      <c r="H48" s="406">
        <f t="shared" si="19"/>
        <v>0</v>
      </c>
      <c r="I48" s="406">
        <f t="shared" si="19"/>
        <v>0</v>
      </c>
      <c r="J48" s="406">
        <f t="shared" si="19"/>
        <v>0</v>
      </c>
      <c r="K48" s="406">
        <f t="shared" si="19"/>
        <v>0</v>
      </c>
      <c r="L48" s="414">
        <f t="shared" si="19"/>
        <v>0</v>
      </c>
    </row>
    <row r="49" spans="1:12" ht="15.75">
      <c r="A49" s="416" t="s">
        <v>1125</v>
      </c>
      <c r="B49" s="412"/>
      <c r="C49" s="411"/>
      <c r="D49" s="405" t="s">
        <v>1124</v>
      </c>
      <c r="E49" s="400">
        <f t="shared" si="0"/>
        <v>0</v>
      </c>
      <c r="F49" s="406">
        <f aca="true" t="shared" si="20" ref="F49:L49">F50</f>
        <v>0</v>
      </c>
      <c r="G49" s="406">
        <f t="shared" si="20"/>
        <v>0</v>
      </c>
      <c r="H49" s="406">
        <f t="shared" si="20"/>
        <v>0</v>
      </c>
      <c r="I49" s="406">
        <f t="shared" si="20"/>
        <v>0</v>
      </c>
      <c r="J49" s="406">
        <f t="shared" si="20"/>
        <v>0</v>
      </c>
      <c r="K49" s="406">
        <f t="shared" si="20"/>
        <v>0</v>
      </c>
      <c r="L49" s="414">
        <f t="shared" si="20"/>
        <v>0</v>
      </c>
    </row>
    <row r="50" spans="1:12" ht="15.75">
      <c r="A50" s="416"/>
      <c r="B50" s="411" t="s">
        <v>448</v>
      </c>
      <c r="C50" s="412"/>
      <c r="D50" s="405" t="s">
        <v>1123</v>
      </c>
      <c r="E50" s="400">
        <f t="shared" si="0"/>
        <v>0</v>
      </c>
      <c r="F50" s="406">
        <f aca="true" t="shared" si="21" ref="F50:L50">F246</f>
        <v>0</v>
      </c>
      <c r="G50" s="406">
        <f t="shared" si="21"/>
        <v>0</v>
      </c>
      <c r="H50" s="406">
        <f t="shared" si="21"/>
        <v>0</v>
      </c>
      <c r="I50" s="406">
        <f t="shared" si="21"/>
        <v>0</v>
      </c>
      <c r="J50" s="406">
        <f t="shared" si="21"/>
        <v>0</v>
      </c>
      <c r="K50" s="406">
        <f t="shared" si="21"/>
        <v>0</v>
      </c>
      <c r="L50" s="414">
        <f t="shared" si="21"/>
        <v>0</v>
      </c>
    </row>
    <row r="51" spans="1:12" ht="15.75">
      <c r="A51" s="416" t="s">
        <v>1203</v>
      </c>
      <c r="B51" s="412"/>
      <c r="C51" s="411"/>
      <c r="D51" s="405" t="s">
        <v>1121</v>
      </c>
      <c r="E51" s="400">
        <f t="shared" si="0"/>
        <v>7058</v>
      </c>
      <c r="F51" s="406">
        <f aca="true" t="shared" si="22" ref="F51:L51">F52+F53</f>
        <v>1773</v>
      </c>
      <c r="G51" s="406">
        <f t="shared" si="22"/>
        <v>1762</v>
      </c>
      <c r="H51" s="406">
        <f t="shared" si="22"/>
        <v>1763</v>
      </c>
      <c r="I51" s="406">
        <f t="shared" si="22"/>
        <v>1760</v>
      </c>
      <c r="J51" s="406">
        <f t="shared" si="22"/>
        <v>11249</v>
      </c>
      <c r="K51" s="406">
        <f t="shared" si="22"/>
        <v>11249</v>
      </c>
      <c r="L51" s="414">
        <f t="shared" si="22"/>
        <v>11249</v>
      </c>
    </row>
    <row r="52" spans="1:12" ht="15.75">
      <c r="A52" s="416"/>
      <c r="B52" s="412" t="s">
        <v>1120</v>
      </c>
      <c r="C52" s="411"/>
      <c r="D52" s="405" t="s">
        <v>1119</v>
      </c>
      <c r="E52" s="400">
        <f t="shared" si="0"/>
        <v>0</v>
      </c>
      <c r="F52" s="406">
        <f aca="true" t="shared" si="23" ref="F52:L53">F248</f>
        <v>0</v>
      </c>
      <c r="G52" s="406">
        <f t="shared" si="23"/>
        <v>0</v>
      </c>
      <c r="H52" s="406">
        <f t="shared" si="23"/>
        <v>0</v>
      </c>
      <c r="I52" s="406">
        <f t="shared" si="23"/>
        <v>0</v>
      </c>
      <c r="J52" s="406">
        <f t="shared" si="23"/>
        <v>0</v>
      </c>
      <c r="K52" s="406">
        <f t="shared" si="23"/>
        <v>0</v>
      </c>
      <c r="L52" s="414">
        <f t="shared" si="23"/>
        <v>0</v>
      </c>
    </row>
    <row r="53" spans="1:12" ht="15.75">
      <c r="A53" s="416"/>
      <c r="B53" s="411" t="s">
        <v>403</v>
      </c>
      <c r="C53" s="412"/>
      <c r="D53" s="405" t="s">
        <v>1118</v>
      </c>
      <c r="E53" s="400">
        <f t="shared" si="0"/>
        <v>7058</v>
      </c>
      <c r="F53" s="406">
        <f t="shared" si="23"/>
        <v>1773</v>
      </c>
      <c r="G53" s="406">
        <f t="shared" si="23"/>
        <v>1762</v>
      </c>
      <c r="H53" s="406">
        <f t="shared" si="23"/>
        <v>1763</v>
      </c>
      <c r="I53" s="406">
        <f t="shared" si="23"/>
        <v>1760</v>
      </c>
      <c r="J53" s="406">
        <f t="shared" si="23"/>
        <v>11249</v>
      </c>
      <c r="K53" s="406">
        <f t="shared" si="23"/>
        <v>11249</v>
      </c>
      <c r="L53" s="414">
        <f t="shared" si="23"/>
        <v>11249</v>
      </c>
    </row>
    <row r="54" spans="1:12" ht="15.75">
      <c r="A54" s="1137" t="s">
        <v>1202</v>
      </c>
      <c r="B54" s="1138"/>
      <c r="C54" s="1138"/>
      <c r="D54" s="405" t="s">
        <v>1081</v>
      </c>
      <c r="E54" s="400">
        <f t="shared" si="0"/>
        <v>506</v>
      </c>
      <c r="F54" s="406">
        <f aca="true" t="shared" si="24" ref="F54:L54">F55+F56+F57+F58</f>
        <v>404</v>
      </c>
      <c r="G54" s="406">
        <f t="shared" si="24"/>
        <v>46</v>
      </c>
      <c r="H54" s="406">
        <f t="shared" si="24"/>
        <v>27</v>
      </c>
      <c r="I54" s="406">
        <f t="shared" si="24"/>
        <v>29</v>
      </c>
      <c r="J54" s="406">
        <f t="shared" si="24"/>
        <v>506</v>
      </c>
      <c r="K54" s="406">
        <f t="shared" si="24"/>
        <v>506</v>
      </c>
      <c r="L54" s="414">
        <f t="shared" si="24"/>
        <v>506</v>
      </c>
    </row>
    <row r="55" spans="1:12" ht="15.75">
      <c r="A55" s="409"/>
      <c r="B55" s="411" t="s">
        <v>1116</v>
      </c>
      <c r="C55" s="412"/>
      <c r="D55" s="405" t="s">
        <v>1115</v>
      </c>
      <c r="E55" s="400">
        <f t="shared" si="0"/>
        <v>506</v>
      </c>
      <c r="F55" s="425">
        <f aca="true" t="shared" si="25" ref="F55:L56">F251</f>
        <v>404</v>
      </c>
      <c r="G55" s="425">
        <f t="shared" si="25"/>
        <v>46</v>
      </c>
      <c r="H55" s="425">
        <f t="shared" si="25"/>
        <v>27</v>
      </c>
      <c r="I55" s="425">
        <f t="shared" si="25"/>
        <v>29</v>
      </c>
      <c r="J55" s="425">
        <f t="shared" si="25"/>
        <v>506</v>
      </c>
      <c r="K55" s="425">
        <f t="shared" si="25"/>
        <v>506</v>
      </c>
      <c r="L55" s="426">
        <f t="shared" si="25"/>
        <v>506</v>
      </c>
    </row>
    <row r="56" spans="1:12" ht="33" customHeight="1">
      <c r="A56" s="409"/>
      <c r="B56" s="1115" t="s">
        <v>1201</v>
      </c>
      <c r="C56" s="1115"/>
      <c r="D56" s="405" t="s">
        <v>1113</v>
      </c>
      <c r="E56" s="400">
        <f t="shared" si="0"/>
        <v>-50</v>
      </c>
      <c r="F56" s="406">
        <f t="shared" si="25"/>
        <v>-50</v>
      </c>
      <c r="G56" s="406">
        <f t="shared" si="25"/>
        <v>0</v>
      </c>
      <c r="H56" s="406">
        <f t="shared" si="25"/>
        <v>0</v>
      </c>
      <c r="I56" s="406">
        <f t="shared" si="25"/>
        <v>0</v>
      </c>
      <c r="J56" s="406">
        <f t="shared" si="25"/>
        <v>0</v>
      </c>
      <c r="K56" s="406">
        <f t="shared" si="25"/>
        <v>0</v>
      </c>
      <c r="L56" s="414">
        <f t="shared" si="25"/>
        <v>0</v>
      </c>
    </row>
    <row r="57" spans="1:12" ht="15.75">
      <c r="A57" s="409"/>
      <c r="B57" s="411" t="s">
        <v>1080</v>
      </c>
      <c r="C57" s="412"/>
      <c r="D57" s="405" t="s">
        <v>1079</v>
      </c>
      <c r="E57" s="400">
        <f t="shared" si="0"/>
        <v>50</v>
      </c>
      <c r="F57" s="406">
        <f aca="true" t="shared" si="26" ref="F57:L57">F276</f>
        <v>50</v>
      </c>
      <c r="G57" s="406">
        <f t="shared" si="26"/>
        <v>0</v>
      </c>
      <c r="H57" s="406">
        <f t="shared" si="26"/>
        <v>0</v>
      </c>
      <c r="I57" s="406">
        <f t="shared" si="26"/>
        <v>0</v>
      </c>
      <c r="J57" s="406">
        <f t="shared" si="26"/>
        <v>0</v>
      </c>
      <c r="K57" s="406">
        <f t="shared" si="26"/>
        <v>0</v>
      </c>
      <c r="L57" s="414">
        <f t="shared" si="26"/>
        <v>0</v>
      </c>
    </row>
    <row r="58" spans="1:12" ht="15.75">
      <c r="A58" s="409"/>
      <c r="B58" s="411" t="s">
        <v>37</v>
      </c>
      <c r="C58" s="412"/>
      <c r="D58" s="405" t="s">
        <v>1112</v>
      </c>
      <c r="E58" s="400">
        <f t="shared" si="0"/>
        <v>0</v>
      </c>
      <c r="F58" s="406">
        <f aca="true" t="shared" si="27" ref="F58:L58">F253</f>
        <v>0</v>
      </c>
      <c r="G58" s="406">
        <f t="shared" si="27"/>
        <v>0</v>
      </c>
      <c r="H58" s="406">
        <f t="shared" si="27"/>
        <v>0</v>
      </c>
      <c r="I58" s="406">
        <f t="shared" si="27"/>
        <v>0</v>
      </c>
      <c r="J58" s="406">
        <f t="shared" si="27"/>
        <v>0</v>
      </c>
      <c r="K58" s="406">
        <f t="shared" si="27"/>
        <v>0</v>
      </c>
      <c r="L58" s="414">
        <f t="shared" si="27"/>
        <v>0</v>
      </c>
    </row>
    <row r="59" spans="1:12" ht="15.75">
      <c r="A59" s="416" t="s">
        <v>1078</v>
      </c>
      <c r="B59" s="406"/>
      <c r="C59" s="436"/>
      <c r="D59" s="408" t="s">
        <v>381</v>
      </c>
      <c r="E59" s="400">
        <f t="shared" si="0"/>
        <v>5</v>
      </c>
      <c r="F59" s="406">
        <f aca="true" t="shared" si="28" ref="F59:L59">F60</f>
        <v>5</v>
      </c>
      <c r="G59" s="406">
        <f t="shared" si="28"/>
        <v>0</v>
      </c>
      <c r="H59" s="406">
        <f t="shared" si="28"/>
        <v>0</v>
      </c>
      <c r="I59" s="406">
        <f t="shared" si="28"/>
        <v>0</v>
      </c>
      <c r="J59" s="406">
        <f t="shared" si="28"/>
        <v>0</v>
      </c>
      <c r="K59" s="406">
        <f t="shared" si="28"/>
        <v>0</v>
      </c>
      <c r="L59" s="414">
        <f t="shared" si="28"/>
        <v>0</v>
      </c>
    </row>
    <row r="60" spans="1:12" ht="18" customHeight="1">
      <c r="A60" s="416" t="s">
        <v>1077</v>
      </c>
      <c r="B60" s="412"/>
      <c r="C60" s="411"/>
      <c r="D60" s="405" t="s">
        <v>1076</v>
      </c>
      <c r="E60" s="400">
        <f t="shared" si="0"/>
        <v>5</v>
      </c>
      <c r="F60" s="406">
        <f aca="true" t="shared" si="29" ref="F60:L60">F61+F62</f>
        <v>5</v>
      </c>
      <c r="G60" s="406">
        <f t="shared" si="29"/>
        <v>0</v>
      </c>
      <c r="H60" s="406">
        <f t="shared" si="29"/>
        <v>0</v>
      </c>
      <c r="I60" s="406">
        <f t="shared" si="29"/>
        <v>0</v>
      </c>
      <c r="J60" s="406">
        <f t="shared" si="29"/>
        <v>0</v>
      </c>
      <c r="K60" s="406">
        <f t="shared" si="29"/>
        <v>0</v>
      </c>
      <c r="L60" s="414">
        <f t="shared" si="29"/>
        <v>0</v>
      </c>
    </row>
    <row r="61" spans="1:12" ht="18" customHeight="1">
      <c r="A61" s="416"/>
      <c r="B61" s="411" t="s">
        <v>384</v>
      </c>
      <c r="C61" s="412"/>
      <c r="D61" s="405" t="s">
        <v>1075</v>
      </c>
      <c r="E61" s="400">
        <f t="shared" si="0"/>
        <v>5</v>
      </c>
      <c r="F61" s="406">
        <f aca="true" t="shared" si="30" ref="F61:L62">F279</f>
        <v>5</v>
      </c>
      <c r="G61" s="406">
        <f t="shared" si="30"/>
        <v>0</v>
      </c>
      <c r="H61" s="406">
        <f t="shared" si="30"/>
        <v>0</v>
      </c>
      <c r="I61" s="406">
        <f t="shared" si="30"/>
        <v>0</v>
      </c>
      <c r="J61" s="406">
        <f t="shared" si="30"/>
        <v>0</v>
      </c>
      <c r="K61" s="406">
        <f t="shared" si="30"/>
        <v>0</v>
      </c>
      <c r="L61" s="414">
        <f t="shared" si="30"/>
        <v>0</v>
      </c>
    </row>
    <row r="62" spans="1:12" ht="18" customHeight="1">
      <c r="A62" s="416"/>
      <c r="B62" s="411" t="s">
        <v>1074</v>
      </c>
      <c r="C62" s="412"/>
      <c r="D62" s="405" t="s">
        <v>1073</v>
      </c>
      <c r="E62" s="400">
        <f t="shared" si="0"/>
        <v>0</v>
      </c>
      <c r="F62" s="406">
        <f t="shared" si="30"/>
        <v>0</v>
      </c>
      <c r="G62" s="406">
        <f t="shared" si="30"/>
        <v>0</v>
      </c>
      <c r="H62" s="406">
        <f t="shared" si="30"/>
        <v>0</v>
      </c>
      <c r="I62" s="406">
        <f t="shared" si="30"/>
        <v>0</v>
      </c>
      <c r="J62" s="406">
        <f t="shared" si="30"/>
        <v>0</v>
      </c>
      <c r="K62" s="406">
        <f t="shared" si="30"/>
        <v>0</v>
      </c>
      <c r="L62" s="414">
        <f t="shared" si="30"/>
        <v>0</v>
      </c>
    </row>
    <row r="63" spans="1:12" s="424" customFormat="1" ht="15.75">
      <c r="A63" s="418" t="s">
        <v>1111</v>
      </c>
      <c r="B63" s="437"/>
      <c r="C63" s="438"/>
      <c r="D63" s="439" t="s">
        <v>285</v>
      </c>
      <c r="E63" s="400">
        <f t="shared" si="0"/>
        <v>0</v>
      </c>
      <c r="F63" s="422">
        <f aca="true" t="shared" si="31" ref="F63:L63">F64+F69</f>
        <v>0</v>
      </c>
      <c r="G63" s="422">
        <f t="shared" si="31"/>
        <v>0</v>
      </c>
      <c r="H63" s="422">
        <f t="shared" si="31"/>
        <v>0</v>
      </c>
      <c r="I63" s="422">
        <f t="shared" si="31"/>
        <v>0</v>
      </c>
      <c r="J63" s="422">
        <f t="shared" si="31"/>
        <v>0</v>
      </c>
      <c r="K63" s="422">
        <f t="shared" si="31"/>
        <v>0</v>
      </c>
      <c r="L63" s="423">
        <f t="shared" si="31"/>
        <v>0</v>
      </c>
    </row>
    <row r="64" spans="1:12" s="424" customFormat="1" ht="15.75">
      <c r="A64" s="1133" t="s">
        <v>1200</v>
      </c>
      <c r="B64" s="1134"/>
      <c r="C64" s="1134"/>
      <c r="D64" s="405" t="s">
        <v>1070</v>
      </c>
      <c r="E64" s="400">
        <f t="shared" si="0"/>
        <v>0</v>
      </c>
      <c r="F64" s="422">
        <f aca="true" t="shared" si="32" ref="F64:L64">F65+F68</f>
        <v>0</v>
      </c>
      <c r="G64" s="422">
        <f t="shared" si="32"/>
        <v>0</v>
      </c>
      <c r="H64" s="422">
        <f t="shared" si="32"/>
        <v>0</v>
      </c>
      <c r="I64" s="422">
        <f t="shared" si="32"/>
        <v>0</v>
      </c>
      <c r="J64" s="422">
        <f t="shared" si="32"/>
        <v>0</v>
      </c>
      <c r="K64" s="422">
        <f t="shared" si="32"/>
        <v>0</v>
      </c>
      <c r="L64" s="423">
        <f t="shared" si="32"/>
        <v>0</v>
      </c>
    </row>
    <row r="65" spans="1:12" s="424" customFormat="1" ht="15.75">
      <c r="A65" s="440"/>
      <c r="B65" s="1135" t="s">
        <v>1199</v>
      </c>
      <c r="C65" s="1135"/>
      <c r="D65" s="405" t="s">
        <v>1068</v>
      </c>
      <c r="E65" s="400">
        <f t="shared" si="0"/>
        <v>0</v>
      </c>
      <c r="F65" s="441">
        <f aca="true" t="shared" si="33" ref="F65:L65">F66+F67</f>
        <v>0</v>
      </c>
      <c r="G65" s="441">
        <f t="shared" si="33"/>
        <v>0</v>
      </c>
      <c r="H65" s="441">
        <f t="shared" si="33"/>
        <v>0</v>
      </c>
      <c r="I65" s="441">
        <f t="shared" si="33"/>
        <v>0</v>
      </c>
      <c r="J65" s="441">
        <f t="shared" si="33"/>
        <v>0</v>
      </c>
      <c r="K65" s="441">
        <f t="shared" si="33"/>
        <v>0</v>
      </c>
      <c r="L65" s="442">
        <f t="shared" si="33"/>
        <v>0</v>
      </c>
    </row>
    <row r="66" spans="1:12" s="424" customFormat="1" ht="40.5" customHeight="1">
      <c r="A66" s="440"/>
      <c r="B66" s="443"/>
      <c r="C66" s="444" t="s">
        <v>1108</v>
      </c>
      <c r="D66" s="405" t="s">
        <v>1107</v>
      </c>
      <c r="E66" s="400">
        <f t="shared" si="0"/>
        <v>0</v>
      </c>
      <c r="F66" s="441">
        <f aca="true" t="shared" si="34" ref="F66:L66">F257</f>
        <v>0</v>
      </c>
      <c r="G66" s="441">
        <f t="shared" si="34"/>
        <v>0</v>
      </c>
      <c r="H66" s="441">
        <f t="shared" si="34"/>
        <v>0</v>
      </c>
      <c r="I66" s="441">
        <f t="shared" si="34"/>
        <v>0</v>
      </c>
      <c r="J66" s="441">
        <f t="shared" si="34"/>
        <v>0</v>
      </c>
      <c r="K66" s="441">
        <f t="shared" si="34"/>
        <v>0</v>
      </c>
      <c r="L66" s="442">
        <f t="shared" si="34"/>
        <v>0</v>
      </c>
    </row>
    <row r="67" spans="1:12" s="424" customFormat="1" ht="43.5" customHeight="1">
      <c r="A67" s="440"/>
      <c r="B67" s="443"/>
      <c r="C67" s="444" t="s">
        <v>1067</v>
      </c>
      <c r="D67" s="405" t="s">
        <v>1066</v>
      </c>
      <c r="E67" s="400">
        <f t="shared" si="0"/>
        <v>0</v>
      </c>
      <c r="F67" s="441">
        <f aca="true" t="shared" si="35" ref="F67:L68">F284</f>
        <v>0</v>
      </c>
      <c r="G67" s="441">
        <f t="shared" si="35"/>
        <v>0</v>
      </c>
      <c r="H67" s="441">
        <f t="shared" si="35"/>
        <v>0</v>
      </c>
      <c r="I67" s="441">
        <f t="shared" si="35"/>
        <v>0</v>
      </c>
      <c r="J67" s="441">
        <f t="shared" si="35"/>
        <v>0</v>
      </c>
      <c r="K67" s="441">
        <f t="shared" si="35"/>
        <v>0</v>
      </c>
      <c r="L67" s="442">
        <f t="shared" si="35"/>
        <v>0</v>
      </c>
    </row>
    <row r="68" spans="1:12" s="424" customFormat="1" ht="15.75">
      <c r="A68" s="418"/>
      <c r="B68" s="1116" t="s">
        <v>307</v>
      </c>
      <c r="C68" s="1116"/>
      <c r="D68" s="445" t="s">
        <v>1065</v>
      </c>
      <c r="E68" s="400">
        <f t="shared" si="0"/>
        <v>0</v>
      </c>
      <c r="F68" s="422">
        <f t="shared" si="35"/>
        <v>0</v>
      </c>
      <c r="G68" s="422">
        <f t="shared" si="35"/>
        <v>0</v>
      </c>
      <c r="H68" s="422">
        <f t="shared" si="35"/>
        <v>0</v>
      </c>
      <c r="I68" s="422">
        <f t="shared" si="35"/>
        <v>0</v>
      </c>
      <c r="J68" s="422">
        <f t="shared" si="35"/>
        <v>0</v>
      </c>
      <c r="K68" s="422">
        <f t="shared" si="35"/>
        <v>0</v>
      </c>
      <c r="L68" s="423">
        <f t="shared" si="35"/>
        <v>0</v>
      </c>
    </row>
    <row r="69" spans="1:12" s="424" customFormat="1" ht="15.75">
      <c r="A69" s="418" t="s">
        <v>1106</v>
      </c>
      <c r="B69" s="446"/>
      <c r="C69" s="444"/>
      <c r="D69" s="405" t="s">
        <v>1105</v>
      </c>
      <c r="E69" s="400">
        <f t="shared" si="0"/>
        <v>0</v>
      </c>
      <c r="F69" s="422">
        <f aca="true" t="shared" si="36" ref="F69:L69">F70+F71</f>
        <v>0</v>
      </c>
      <c r="G69" s="422">
        <f t="shared" si="36"/>
        <v>0</v>
      </c>
      <c r="H69" s="422">
        <f t="shared" si="36"/>
        <v>0</v>
      </c>
      <c r="I69" s="422">
        <f t="shared" si="36"/>
        <v>0</v>
      </c>
      <c r="J69" s="422">
        <f t="shared" si="36"/>
        <v>0</v>
      </c>
      <c r="K69" s="422">
        <f t="shared" si="36"/>
        <v>0</v>
      </c>
      <c r="L69" s="423">
        <f t="shared" si="36"/>
        <v>0</v>
      </c>
    </row>
    <row r="70" spans="1:12" s="424" customFormat="1" ht="23.25" customHeight="1">
      <c r="A70" s="418"/>
      <c r="B70" s="1116" t="s">
        <v>1104</v>
      </c>
      <c r="C70" s="1116"/>
      <c r="D70" s="445" t="s">
        <v>1103</v>
      </c>
      <c r="E70" s="400">
        <f t="shared" si="0"/>
        <v>0</v>
      </c>
      <c r="F70" s="441">
        <f aca="true" t="shared" si="37" ref="F70:L71">F259</f>
        <v>0</v>
      </c>
      <c r="G70" s="441">
        <f t="shared" si="37"/>
        <v>0</v>
      </c>
      <c r="H70" s="441">
        <f t="shared" si="37"/>
        <v>0</v>
      </c>
      <c r="I70" s="441">
        <f t="shared" si="37"/>
        <v>0</v>
      </c>
      <c r="J70" s="441">
        <f t="shared" si="37"/>
        <v>0</v>
      </c>
      <c r="K70" s="441">
        <f t="shared" si="37"/>
        <v>0</v>
      </c>
      <c r="L70" s="442">
        <f t="shared" si="37"/>
        <v>0</v>
      </c>
    </row>
    <row r="71" spans="1:12" s="424" customFormat="1" ht="27" customHeight="1">
      <c r="A71" s="418"/>
      <c r="B71" s="1119" t="s">
        <v>1102</v>
      </c>
      <c r="C71" s="1136"/>
      <c r="D71" s="445" t="s">
        <v>1101</v>
      </c>
      <c r="E71" s="400">
        <f t="shared" si="0"/>
        <v>0</v>
      </c>
      <c r="F71" s="441">
        <f t="shared" si="37"/>
        <v>0</v>
      </c>
      <c r="G71" s="441">
        <f t="shared" si="37"/>
        <v>0</v>
      </c>
      <c r="H71" s="441">
        <f t="shared" si="37"/>
        <v>0</v>
      </c>
      <c r="I71" s="441">
        <f t="shared" si="37"/>
        <v>0</v>
      </c>
      <c r="J71" s="441">
        <f t="shared" si="37"/>
        <v>0</v>
      </c>
      <c r="K71" s="441">
        <f t="shared" si="37"/>
        <v>0</v>
      </c>
      <c r="L71" s="442">
        <f t="shared" si="37"/>
        <v>0</v>
      </c>
    </row>
    <row r="72" spans="1:12" ht="15.75">
      <c r="A72" s="409" t="s">
        <v>1064</v>
      </c>
      <c r="B72" s="411"/>
      <c r="C72" s="411"/>
      <c r="D72" s="408" t="s">
        <v>382</v>
      </c>
      <c r="E72" s="400">
        <f t="shared" si="0"/>
        <v>90069</v>
      </c>
      <c r="F72" s="406">
        <f aca="true" t="shared" si="38" ref="F72:L72">F73</f>
        <v>20516</v>
      </c>
      <c r="G72" s="406">
        <f t="shared" si="38"/>
        <v>29683</v>
      </c>
      <c r="H72" s="406">
        <f t="shared" si="38"/>
        <v>22512</v>
      </c>
      <c r="I72" s="406">
        <f t="shared" si="38"/>
        <v>17358</v>
      </c>
      <c r="J72" s="406">
        <f t="shared" si="38"/>
        <v>100885</v>
      </c>
      <c r="K72" s="406">
        <f t="shared" si="38"/>
        <v>106590</v>
      </c>
      <c r="L72" s="414">
        <f t="shared" si="38"/>
        <v>112130</v>
      </c>
    </row>
    <row r="73" spans="1:12" ht="30" customHeight="1">
      <c r="A73" s="1123" t="s">
        <v>1063</v>
      </c>
      <c r="B73" s="1124"/>
      <c r="C73" s="1124"/>
      <c r="D73" s="408" t="s">
        <v>383</v>
      </c>
      <c r="E73" s="400">
        <f t="shared" si="0"/>
        <v>90069</v>
      </c>
      <c r="F73" s="406">
        <f aca="true" t="shared" si="39" ref="F73:L73">F74+F80</f>
        <v>20516</v>
      </c>
      <c r="G73" s="406">
        <f t="shared" si="39"/>
        <v>29683</v>
      </c>
      <c r="H73" s="406">
        <f t="shared" si="39"/>
        <v>22512</v>
      </c>
      <c r="I73" s="406">
        <f t="shared" si="39"/>
        <v>17358</v>
      </c>
      <c r="J73" s="406">
        <f t="shared" si="39"/>
        <v>100885</v>
      </c>
      <c r="K73" s="406">
        <f t="shared" si="39"/>
        <v>106590</v>
      </c>
      <c r="L73" s="414">
        <f t="shared" si="39"/>
        <v>112130</v>
      </c>
    </row>
    <row r="74" spans="1:12" ht="15.75">
      <c r="A74" s="1153" t="s">
        <v>1198</v>
      </c>
      <c r="B74" s="1154"/>
      <c r="C74" s="1154"/>
      <c r="D74" s="405" t="s">
        <v>1061</v>
      </c>
      <c r="E74" s="400">
        <f t="shared" si="0"/>
        <v>0</v>
      </c>
      <c r="F74" s="406">
        <f aca="true" t="shared" si="40" ref="F74:L74">F75+F76+F77+F78+F79</f>
        <v>0</v>
      </c>
      <c r="G74" s="406">
        <f t="shared" si="40"/>
        <v>0</v>
      </c>
      <c r="H74" s="406">
        <f t="shared" si="40"/>
        <v>0</v>
      </c>
      <c r="I74" s="406">
        <f t="shared" si="40"/>
        <v>0</v>
      </c>
      <c r="J74" s="406">
        <f t="shared" si="40"/>
        <v>0</v>
      </c>
      <c r="K74" s="406">
        <f t="shared" si="40"/>
        <v>0</v>
      </c>
      <c r="L74" s="414">
        <f t="shared" si="40"/>
        <v>0</v>
      </c>
    </row>
    <row r="75" spans="1:12" ht="15.75">
      <c r="A75" s="409"/>
      <c r="B75" s="411" t="s">
        <v>1099</v>
      </c>
      <c r="C75" s="411"/>
      <c r="D75" s="405" t="s">
        <v>1098</v>
      </c>
      <c r="E75" s="400">
        <f t="shared" si="0"/>
        <v>0</v>
      </c>
      <c r="F75" s="406">
        <f aca="true" t="shared" si="41" ref="F75:L75">F264</f>
        <v>0</v>
      </c>
      <c r="G75" s="406">
        <f t="shared" si="41"/>
        <v>0</v>
      </c>
      <c r="H75" s="406">
        <f t="shared" si="41"/>
        <v>0</v>
      </c>
      <c r="I75" s="406">
        <f t="shared" si="41"/>
        <v>0</v>
      </c>
      <c r="J75" s="406">
        <f t="shared" si="41"/>
        <v>0</v>
      </c>
      <c r="K75" s="406">
        <f t="shared" si="41"/>
        <v>0</v>
      </c>
      <c r="L75" s="414">
        <f t="shared" si="41"/>
        <v>0</v>
      </c>
    </row>
    <row r="76" spans="1:12" ht="40.5" customHeight="1">
      <c r="A76" s="409"/>
      <c r="B76" s="1125" t="s">
        <v>1060</v>
      </c>
      <c r="C76" s="1125"/>
      <c r="D76" s="405" t="s">
        <v>1059</v>
      </c>
      <c r="E76" s="400">
        <f aca="true" t="shared" si="42" ref="E76:E139">F76+G76+H76+I76</f>
        <v>0</v>
      </c>
      <c r="F76" s="406">
        <f aca="true" t="shared" si="43" ref="F76:L76">F289</f>
        <v>0</v>
      </c>
      <c r="G76" s="406">
        <f t="shared" si="43"/>
        <v>0</v>
      </c>
      <c r="H76" s="406">
        <f t="shared" si="43"/>
        <v>0</v>
      </c>
      <c r="I76" s="406">
        <f t="shared" si="43"/>
        <v>0</v>
      </c>
      <c r="J76" s="406">
        <f t="shared" si="43"/>
        <v>0</v>
      </c>
      <c r="K76" s="406">
        <f t="shared" si="43"/>
        <v>0</v>
      </c>
      <c r="L76" s="414">
        <f t="shared" si="43"/>
        <v>0</v>
      </c>
    </row>
    <row r="77" spans="1:12" ht="39" customHeight="1">
      <c r="A77" s="409"/>
      <c r="B77" s="1125" t="s">
        <v>1197</v>
      </c>
      <c r="C77" s="1125"/>
      <c r="D77" s="405" t="s">
        <v>1096</v>
      </c>
      <c r="E77" s="400">
        <f t="shared" si="42"/>
        <v>0</v>
      </c>
      <c r="F77" s="406">
        <f aca="true" t="shared" si="44" ref="F77:L77">F265</f>
        <v>0</v>
      </c>
      <c r="G77" s="406">
        <f t="shared" si="44"/>
        <v>0</v>
      </c>
      <c r="H77" s="406">
        <f t="shared" si="44"/>
        <v>0</v>
      </c>
      <c r="I77" s="406">
        <f t="shared" si="44"/>
        <v>0</v>
      </c>
      <c r="J77" s="406">
        <f t="shared" si="44"/>
        <v>0</v>
      </c>
      <c r="K77" s="406">
        <f t="shared" si="44"/>
        <v>0</v>
      </c>
      <c r="L77" s="414">
        <f t="shared" si="44"/>
        <v>0</v>
      </c>
    </row>
    <row r="78" spans="1:12" s="424" customFormat="1" ht="20.25" customHeight="1">
      <c r="A78" s="447"/>
      <c r="B78" s="1126" t="s">
        <v>328</v>
      </c>
      <c r="C78" s="1126"/>
      <c r="D78" s="445" t="s">
        <v>1058</v>
      </c>
      <c r="E78" s="400">
        <f t="shared" si="42"/>
        <v>0</v>
      </c>
      <c r="F78" s="441">
        <f aca="true" t="shared" si="45" ref="F78:L79">F290</f>
        <v>0</v>
      </c>
      <c r="G78" s="441">
        <f t="shared" si="45"/>
        <v>0</v>
      </c>
      <c r="H78" s="441">
        <f t="shared" si="45"/>
        <v>0</v>
      </c>
      <c r="I78" s="441">
        <f t="shared" si="45"/>
        <v>0</v>
      </c>
      <c r="J78" s="441">
        <f t="shared" si="45"/>
        <v>0</v>
      </c>
      <c r="K78" s="441">
        <f t="shared" si="45"/>
        <v>0</v>
      </c>
      <c r="L78" s="442">
        <f t="shared" si="45"/>
        <v>0</v>
      </c>
    </row>
    <row r="79" spans="1:12" s="424" customFormat="1" ht="58.5" customHeight="1">
      <c r="A79" s="447"/>
      <c r="B79" s="1127" t="s">
        <v>1057</v>
      </c>
      <c r="C79" s="1110"/>
      <c r="D79" s="445" t="s">
        <v>1056</v>
      </c>
      <c r="E79" s="400">
        <f t="shared" si="42"/>
        <v>0</v>
      </c>
      <c r="F79" s="441">
        <f t="shared" si="45"/>
        <v>0</v>
      </c>
      <c r="G79" s="441">
        <f t="shared" si="45"/>
        <v>0</v>
      </c>
      <c r="H79" s="441">
        <f t="shared" si="45"/>
        <v>0</v>
      </c>
      <c r="I79" s="441">
        <f t="shared" si="45"/>
        <v>0</v>
      </c>
      <c r="J79" s="441">
        <f t="shared" si="45"/>
        <v>0</v>
      </c>
      <c r="K79" s="441">
        <f t="shared" si="45"/>
        <v>0</v>
      </c>
      <c r="L79" s="442">
        <f t="shared" si="45"/>
        <v>0</v>
      </c>
    </row>
    <row r="80" spans="1:12" ht="42" customHeight="1">
      <c r="A80" s="1150" t="s">
        <v>1723</v>
      </c>
      <c r="B80" s="1151"/>
      <c r="C80" s="1152"/>
      <c r="D80" s="410" t="s">
        <v>1054</v>
      </c>
      <c r="E80" s="400">
        <f t="shared" si="42"/>
        <v>90069</v>
      </c>
      <c r="F80" s="406">
        <f aca="true" t="shared" si="46" ref="F80:L80">F81+F82+F83+F84+F85+F89+F93+F94+F95</f>
        <v>20516</v>
      </c>
      <c r="G80" s="406">
        <f t="shared" si="46"/>
        <v>29683</v>
      </c>
      <c r="H80" s="406">
        <f t="shared" si="46"/>
        <v>22512</v>
      </c>
      <c r="I80" s="406">
        <f t="shared" si="46"/>
        <v>17358</v>
      </c>
      <c r="J80" s="406">
        <f t="shared" si="46"/>
        <v>100885</v>
      </c>
      <c r="K80" s="406">
        <f t="shared" si="46"/>
        <v>106590</v>
      </c>
      <c r="L80" s="414">
        <f t="shared" si="46"/>
        <v>112130</v>
      </c>
    </row>
    <row r="81" spans="1:12" ht="18" customHeight="1">
      <c r="A81" s="409"/>
      <c r="B81" s="411" t="s">
        <v>1094</v>
      </c>
      <c r="C81" s="412"/>
      <c r="D81" s="405" t="s">
        <v>1093</v>
      </c>
      <c r="E81" s="400">
        <f t="shared" si="42"/>
        <v>66197</v>
      </c>
      <c r="F81" s="406">
        <f aca="true" t="shared" si="47" ref="F81:L82">F267</f>
        <v>18198</v>
      </c>
      <c r="G81" s="406">
        <f t="shared" si="47"/>
        <v>19074</v>
      </c>
      <c r="H81" s="406">
        <f t="shared" si="47"/>
        <v>14976</v>
      </c>
      <c r="I81" s="406">
        <f t="shared" si="47"/>
        <v>13949</v>
      </c>
      <c r="J81" s="406">
        <f t="shared" si="47"/>
        <v>75223</v>
      </c>
      <c r="K81" s="406">
        <f t="shared" si="47"/>
        <v>79591</v>
      </c>
      <c r="L81" s="414">
        <f t="shared" si="47"/>
        <v>83933</v>
      </c>
    </row>
    <row r="82" spans="1:12" ht="15.75">
      <c r="A82" s="409"/>
      <c r="B82" s="1115" t="s">
        <v>1092</v>
      </c>
      <c r="C82" s="1115"/>
      <c r="D82" s="405" t="s">
        <v>1091</v>
      </c>
      <c r="E82" s="400">
        <f t="shared" si="42"/>
        <v>0</v>
      </c>
      <c r="F82" s="406">
        <f t="shared" si="47"/>
        <v>0</v>
      </c>
      <c r="G82" s="406">
        <f t="shared" si="47"/>
        <v>0</v>
      </c>
      <c r="H82" s="406">
        <f t="shared" si="47"/>
        <v>0</v>
      </c>
      <c r="I82" s="406">
        <f t="shared" si="47"/>
        <v>0</v>
      </c>
      <c r="J82" s="406">
        <f t="shared" si="47"/>
        <v>0</v>
      </c>
      <c r="K82" s="406">
        <f t="shared" si="47"/>
        <v>0</v>
      </c>
      <c r="L82" s="414">
        <f t="shared" si="47"/>
        <v>0</v>
      </c>
    </row>
    <row r="83" spans="1:12" ht="15.75">
      <c r="A83" s="409"/>
      <c r="B83" s="1115" t="s">
        <v>1053</v>
      </c>
      <c r="C83" s="1115"/>
      <c r="D83" s="405" t="s">
        <v>1052</v>
      </c>
      <c r="E83" s="400">
        <f t="shared" si="42"/>
        <v>0</v>
      </c>
      <c r="F83" s="406">
        <f aca="true" t="shared" si="48" ref="F83:L83">F293</f>
        <v>0</v>
      </c>
      <c r="G83" s="406">
        <f t="shared" si="48"/>
        <v>0</v>
      </c>
      <c r="H83" s="406">
        <f t="shared" si="48"/>
        <v>0</v>
      </c>
      <c r="I83" s="406">
        <f t="shared" si="48"/>
        <v>0</v>
      </c>
      <c r="J83" s="406">
        <f t="shared" si="48"/>
        <v>0</v>
      </c>
      <c r="K83" s="406">
        <f t="shared" si="48"/>
        <v>0</v>
      </c>
      <c r="L83" s="414">
        <f t="shared" si="48"/>
        <v>0</v>
      </c>
    </row>
    <row r="84" spans="1:12" ht="15.75">
      <c r="A84" s="409"/>
      <c r="B84" s="1115" t="s">
        <v>1090</v>
      </c>
      <c r="C84" s="1115"/>
      <c r="D84" s="405" t="s">
        <v>1089</v>
      </c>
      <c r="E84" s="400">
        <f t="shared" si="42"/>
        <v>0</v>
      </c>
      <c r="F84" s="406">
        <f aca="true" t="shared" si="49" ref="F84:L84">F269</f>
        <v>0</v>
      </c>
      <c r="G84" s="406">
        <f t="shared" si="49"/>
        <v>0</v>
      </c>
      <c r="H84" s="406">
        <f t="shared" si="49"/>
        <v>0</v>
      </c>
      <c r="I84" s="406">
        <f t="shared" si="49"/>
        <v>0</v>
      </c>
      <c r="J84" s="406">
        <f t="shared" si="49"/>
        <v>0</v>
      </c>
      <c r="K84" s="406">
        <f t="shared" si="49"/>
        <v>0</v>
      </c>
      <c r="L84" s="414">
        <f t="shared" si="49"/>
        <v>0</v>
      </c>
    </row>
    <row r="85" spans="1:12" ht="42" customHeight="1">
      <c r="A85" s="409"/>
      <c r="B85" s="1115" t="s">
        <v>1051</v>
      </c>
      <c r="C85" s="1115"/>
      <c r="D85" s="405" t="s">
        <v>1050</v>
      </c>
      <c r="E85" s="400">
        <f t="shared" si="42"/>
        <v>0</v>
      </c>
      <c r="F85" s="406">
        <f aca="true" t="shared" si="50" ref="F85:L85">F86+F87+F88</f>
        <v>0</v>
      </c>
      <c r="G85" s="406">
        <f t="shared" si="50"/>
        <v>0</v>
      </c>
      <c r="H85" s="406">
        <f t="shared" si="50"/>
        <v>0</v>
      </c>
      <c r="I85" s="406">
        <f t="shared" si="50"/>
        <v>0</v>
      </c>
      <c r="J85" s="406">
        <f t="shared" si="50"/>
        <v>0</v>
      </c>
      <c r="K85" s="406">
        <f t="shared" si="50"/>
        <v>0</v>
      </c>
      <c r="L85" s="414">
        <f t="shared" si="50"/>
        <v>0</v>
      </c>
    </row>
    <row r="86" spans="1:12" ht="36.75" customHeight="1">
      <c r="A86" s="409"/>
      <c r="B86" s="433"/>
      <c r="C86" s="415" t="s">
        <v>1049</v>
      </c>
      <c r="D86" s="405" t="s">
        <v>1048</v>
      </c>
      <c r="E86" s="400">
        <f t="shared" si="42"/>
        <v>0</v>
      </c>
      <c r="F86" s="406">
        <f aca="true" t="shared" si="51" ref="F86:L88">F295</f>
        <v>0</v>
      </c>
      <c r="G86" s="406">
        <f t="shared" si="51"/>
        <v>0</v>
      </c>
      <c r="H86" s="406">
        <f t="shared" si="51"/>
        <v>0</v>
      </c>
      <c r="I86" s="406">
        <f t="shared" si="51"/>
        <v>0</v>
      </c>
      <c r="J86" s="406">
        <f t="shared" si="51"/>
        <v>0</v>
      </c>
      <c r="K86" s="406">
        <f t="shared" si="51"/>
        <v>0</v>
      </c>
      <c r="L86" s="414">
        <f t="shared" si="51"/>
        <v>0</v>
      </c>
    </row>
    <row r="87" spans="1:12" ht="15.75">
      <c r="A87" s="409"/>
      <c r="B87" s="433"/>
      <c r="C87" s="415" t="s">
        <v>1047</v>
      </c>
      <c r="D87" s="405" t="s">
        <v>1046</v>
      </c>
      <c r="E87" s="400">
        <f t="shared" si="42"/>
        <v>0</v>
      </c>
      <c r="F87" s="406">
        <f t="shared" si="51"/>
        <v>0</v>
      </c>
      <c r="G87" s="406">
        <f t="shared" si="51"/>
        <v>0</v>
      </c>
      <c r="H87" s="406">
        <f t="shared" si="51"/>
        <v>0</v>
      </c>
      <c r="I87" s="406">
        <f t="shared" si="51"/>
        <v>0</v>
      </c>
      <c r="J87" s="406">
        <f t="shared" si="51"/>
        <v>0</v>
      </c>
      <c r="K87" s="406">
        <f t="shared" si="51"/>
        <v>0</v>
      </c>
      <c r="L87" s="414">
        <f t="shared" si="51"/>
        <v>0</v>
      </c>
    </row>
    <row r="88" spans="1:12" ht="15.75">
      <c r="A88" s="409"/>
      <c r="B88" s="433"/>
      <c r="C88" s="433" t="s">
        <v>1045</v>
      </c>
      <c r="D88" s="405" t="s">
        <v>1044</v>
      </c>
      <c r="E88" s="400">
        <f t="shared" si="42"/>
        <v>0</v>
      </c>
      <c r="F88" s="406">
        <f t="shared" si="51"/>
        <v>0</v>
      </c>
      <c r="G88" s="406">
        <f t="shared" si="51"/>
        <v>0</v>
      </c>
      <c r="H88" s="406">
        <f t="shared" si="51"/>
        <v>0</v>
      </c>
      <c r="I88" s="406">
        <f t="shared" si="51"/>
        <v>0</v>
      </c>
      <c r="J88" s="406">
        <f t="shared" si="51"/>
        <v>0</v>
      </c>
      <c r="K88" s="406">
        <f t="shared" si="51"/>
        <v>0</v>
      </c>
      <c r="L88" s="414">
        <f t="shared" si="51"/>
        <v>0</v>
      </c>
    </row>
    <row r="89" spans="1:12" ht="43.5" customHeight="1">
      <c r="A89" s="409"/>
      <c r="B89" s="1115" t="s">
        <v>1043</v>
      </c>
      <c r="C89" s="1115"/>
      <c r="D89" s="405" t="s">
        <v>1042</v>
      </c>
      <c r="E89" s="400">
        <f t="shared" si="42"/>
        <v>0</v>
      </c>
      <c r="F89" s="406">
        <f aca="true" t="shared" si="52" ref="F89:L89">F90+F91+F92</f>
        <v>0</v>
      </c>
      <c r="G89" s="406">
        <f t="shared" si="52"/>
        <v>0</v>
      </c>
      <c r="H89" s="406">
        <f t="shared" si="52"/>
        <v>0</v>
      </c>
      <c r="I89" s="406">
        <f t="shared" si="52"/>
        <v>0</v>
      </c>
      <c r="J89" s="406">
        <f t="shared" si="52"/>
        <v>0</v>
      </c>
      <c r="K89" s="406">
        <f t="shared" si="52"/>
        <v>0</v>
      </c>
      <c r="L89" s="414">
        <f t="shared" si="52"/>
        <v>0</v>
      </c>
    </row>
    <row r="90" spans="1:12" ht="31.5">
      <c r="A90" s="409"/>
      <c r="B90" s="433"/>
      <c r="C90" s="415" t="s">
        <v>1041</v>
      </c>
      <c r="D90" s="405" t="s">
        <v>1040</v>
      </c>
      <c r="E90" s="400">
        <f t="shared" si="42"/>
        <v>0</v>
      </c>
      <c r="F90" s="406">
        <f aca="true" t="shared" si="53" ref="F90:L94">F299</f>
        <v>0</v>
      </c>
      <c r="G90" s="406">
        <f t="shared" si="53"/>
        <v>0</v>
      </c>
      <c r="H90" s="406">
        <f t="shared" si="53"/>
        <v>0</v>
      </c>
      <c r="I90" s="406">
        <f t="shared" si="53"/>
        <v>0</v>
      </c>
      <c r="J90" s="406">
        <f t="shared" si="53"/>
        <v>0</v>
      </c>
      <c r="K90" s="406">
        <f t="shared" si="53"/>
        <v>0</v>
      </c>
      <c r="L90" s="414">
        <f t="shared" si="53"/>
        <v>0</v>
      </c>
    </row>
    <row r="91" spans="1:12" ht="34.5" customHeight="1">
      <c r="A91" s="409"/>
      <c r="B91" s="433"/>
      <c r="C91" s="415" t="s">
        <v>1039</v>
      </c>
      <c r="D91" s="405" t="s">
        <v>1038</v>
      </c>
      <c r="E91" s="400">
        <f t="shared" si="42"/>
        <v>0</v>
      </c>
      <c r="F91" s="406">
        <f t="shared" si="53"/>
        <v>0</v>
      </c>
      <c r="G91" s="406">
        <f t="shared" si="53"/>
        <v>0</v>
      </c>
      <c r="H91" s="406">
        <f t="shared" si="53"/>
        <v>0</v>
      </c>
      <c r="I91" s="406">
        <f t="shared" si="53"/>
        <v>0</v>
      </c>
      <c r="J91" s="406">
        <f t="shared" si="53"/>
        <v>0</v>
      </c>
      <c r="K91" s="406">
        <f t="shared" si="53"/>
        <v>0</v>
      </c>
      <c r="L91" s="414">
        <f t="shared" si="53"/>
        <v>0</v>
      </c>
    </row>
    <row r="92" spans="1:12" ht="39.75" customHeight="1">
      <c r="A92" s="409"/>
      <c r="B92" s="433"/>
      <c r="C92" s="415" t="s">
        <v>1037</v>
      </c>
      <c r="D92" s="405" t="s">
        <v>1036</v>
      </c>
      <c r="E92" s="400">
        <f t="shared" si="42"/>
        <v>0</v>
      </c>
      <c r="F92" s="406">
        <f t="shared" si="53"/>
        <v>0</v>
      </c>
      <c r="G92" s="406">
        <f t="shared" si="53"/>
        <v>0</v>
      </c>
      <c r="H92" s="406">
        <f t="shared" si="53"/>
        <v>0</v>
      </c>
      <c r="I92" s="406">
        <f t="shared" si="53"/>
        <v>0</v>
      </c>
      <c r="J92" s="406">
        <f t="shared" si="53"/>
        <v>0</v>
      </c>
      <c r="K92" s="406">
        <f t="shared" si="53"/>
        <v>0</v>
      </c>
      <c r="L92" s="414">
        <f t="shared" si="53"/>
        <v>0</v>
      </c>
    </row>
    <row r="93" spans="1:12" ht="25.5" customHeight="1">
      <c r="A93" s="409"/>
      <c r="B93" s="1119" t="s">
        <v>1035</v>
      </c>
      <c r="C93" s="1120"/>
      <c r="D93" s="405" t="s">
        <v>1034</v>
      </c>
      <c r="E93" s="400">
        <f t="shared" si="42"/>
        <v>23872</v>
      </c>
      <c r="F93" s="406">
        <f t="shared" si="53"/>
        <v>2318</v>
      </c>
      <c r="G93" s="406">
        <f t="shared" si="53"/>
        <v>10609</v>
      </c>
      <c r="H93" s="406">
        <f t="shared" si="53"/>
        <v>7536</v>
      </c>
      <c r="I93" s="406">
        <f t="shared" si="53"/>
        <v>3409</v>
      </c>
      <c r="J93" s="406">
        <f t="shared" si="53"/>
        <v>25662</v>
      </c>
      <c r="K93" s="406">
        <f t="shared" si="53"/>
        <v>26999</v>
      </c>
      <c r="L93" s="414">
        <f t="shared" si="53"/>
        <v>28197</v>
      </c>
    </row>
    <row r="94" spans="1:12" ht="15.75">
      <c r="A94" s="409"/>
      <c r="B94" s="1119" t="s">
        <v>750</v>
      </c>
      <c r="C94" s="1120"/>
      <c r="D94" s="405" t="s">
        <v>1032</v>
      </c>
      <c r="E94" s="400">
        <f t="shared" si="42"/>
        <v>0</v>
      </c>
      <c r="F94" s="406">
        <f t="shared" si="53"/>
        <v>0</v>
      </c>
      <c r="G94" s="406">
        <f t="shared" si="53"/>
        <v>0</v>
      </c>
      <c r="H94" s="406">
        <f t="shared" si="53"/>
        <v>0</v>
      </c>
      <c r="I94" s="406">
        <f t="shared" si="53"/>
        <v>0</v>
      </c>
      <c r="J94" s="406">
        <f t="shared" si="53"/>
        <v>0</v>
      </c>
      <c r="K94" s="406">
        <f t="shared" si="53"/>
        <v>0</v>
      </c>
      <c r="L94" s="414">
        <f t="shared" si="53"/>
        <v>0</v>
      </c>
    </row>
    <row r="95" spans="1:12" ht="39" customHeight="1">
      <c r="A95" s="409"/>
      <c r="B95" s="1119" t="s">
        <v>1088</v>
      </c>
      <c r="C95" s="1120"/>
      <c r="D95" s="405" t="s">
        <v>1087</v>
      </c>
      <c r="E95" s="400">
        <f t="shared" si="42"/>
        <v>0</v>
      </c>
      <c r="F95" s="406">
        <f aca="true" t="shared" si="54" ref="F95:L95">F270</f>
        <v>0</v>
      </c>
      <c r="G95" s="406">
        <f t="shared" si="54"/>
        <v>0</v>
      </c>
      <c r="H95" s="406">
        <f t="shared" si="54"/>
        <v>0</v>
      </c>
      <c r="I95" s="406">
        <f t="shared" si="54"/>
        <v>0</v>
      </c>
      <c r="J95" s="406">
        <f t="shared" si="54"/>
        <v>0</v>
      </c>
      <c r="K95" s="406">
        <f t="shared" si="54"/>
        <v>0</v>
      </c>
      <c r="L95" s="414">
        <f t="shared" si="54"/>
        <v>0</v>
      </c>
    </row>
    <row r="96" spans="1:12" ht="43.5" customHeight="1">
      <c r="A96" s="1108" t="s">
        <v>1031</v>
      </c>
      <c r="B96" s="1147"/>
      <c r="C96" s="1148"/>
      <c r="D96" s="449" t="s">
        <v>1030</v>
      </c>
      <c r="E96" s="400">
        <f t="shared" si="42"/>
        <v>0</v>
      </c>
      <c r="F96" s="441">
        <f aca="true" t="shared" si="55" ref="F96:L96">F97+F100+F103+F106+F111+F114+F119+F124+F129+F134+F139+F144+F148+F153</f>
        <v>0</v>
      </c>
      <c r="G96" s="441">
        <f t="shared" si="55"/>
        <v>0</v>
      </c>
      <c r="H96" s="441">
        <f t="shared" si="55"/>
        <v>0</v>
      </c>
      <c r="I96" s="441">
        <f t="shared" si="55"/>
        <v>0</v>
      </c>
      <c r="J96" s="441">
        <f t="shared" si="55"/>
        <v>0</v>
      </c>
      <c r="K96" s="441">
        <f t="shared" si="55"/>
        <v>0</v>
      </c>
      <c r="L96" s="442">
        <f t="shared" si="55"/>
        <v>0</v>
      </c>
    </row>
    <row r="97" spans="1:12" ht="15.75">
      <c r="A97" s="450"/>
      <c r="B97" s="1149" t="s">
        <v>1196</v>
      </c>
      <c r="C97" s="1120"/>
      <c r="D97" s="430" t="s">
        <v>1028</v>
      </c>
      <c r="E97" s="400">
        <f t="shared" si="42"/>
        <v>0</v>
      </c>
      <c r="F97" s="441">
        <f aca="true" t="shared" si="56" ref="F97:L97">F98+F99</f>
        <v>0</v>
      </c>
      <c r="G97" s="441">
        <f t="shared" si="56"/>
        <v>0</v>
      </c>
      <c r="H97" s="441">
        <f t="shared" si="56"/>
        <v>0</v>
      </c>
      <c r="I97" s="441">
        <f t="shared" si="56"/>
        <v>0</v>
      </c>
      <c r="J97" s="441">
        <f t="shared" si="56"/>
        <v>0</v>
      </c>
      <c r="K97" s="441">
        <f t="shared" si="56"/>
        <v>0</v>
      </c>
      <c r="L97" s="442">
        <f t="shared" si="56"/>
        <v>0</v>
      </c>
    </row>
    <row r="98" spans="1:12" ht="15.75">
      <c r="A98" s="450"/>
      <c r="B98" s="433"/>
      <c r="C98" s="411" t="s">
        <v>602</v>
      </c>
      <c r="D98" s="430" t="s">
        <v>1027</v>
      </c>
      <c r="E98" s="400">
        <f t="shared" si="42"/>
        <v>0</v>
      </c>
      <c r="F98" s="441">
        <f aca="true" t="shared" si="57" ref="F98:L99">F306</f>
        <v>0</v>
      </c>
      <c r="G98" s="441">
        <f t="shared" si="57"/>
        <v>0</v>
      </c>
      <c r="H98" s="441">
        <f t="shared" si="57"/>
        <v>0</v>
      </c>
      <c r="I98" s="441">
        <f t="shared" si="57"/>
        <v>0</v>
      </c>
      <c r="J98" s="441">
        <f t="shared" si="57"/>
        <v>0</v>
      </c>
      <c r="K98" s="441">
        <f t="shared" si="57"/>
        <v>0</v>
      </c>
      <c r="L98" s="442">
        <f t="shared" si="57"/>
        <v>0</v>
      </c>
    </row>
    <row r="99" spans="1:12" s="455" customFormat="1" ht="18" customHeight="1">
      <c r="A99" s="451"/>
      <c r="B99" s="452"/>
      <c r="C99" s="453" t="s">
        <v>608</v>
      </c>
      <c r="D99" s="454" t="s">
        <v>1026</v>
      </c>
      <c r="E99" s="400">
        <f t="shared" si="42"/>
        <v>0</v>
      </c>
      <c r="F99" s="441">
        <f t="shared" si="57"/>
        <v>0</v>
      </c>
      <c r="G99" s="441">
        <f t="shared" si="57"/>
        <v>0</v>
      </c>
      <c r="H99" s="441">
        <f t="shared" si="57"/>
        <v>0</v>
      </c>
      <c r="I99" s="441">
        <f t="shared" si="57"/>
        <v>0</v>
      </c>
      <c r="J99" s="441">
        <f t="shared" si="57"/>
        <v>0</v>
      </c>
      <c r="K99" s="441">
        <f t="shared" si="57"/>
        <v>0</v>
      </c>
      <c r="L99" s="442">
        <f t="shared" si="57"/>
        <v>0</v>
      </c>
    </row>
    <row r="100" spans="1:12" s="455" customFormat="1" ht="15.75">
      <c r="A100" s="451"/>
      <c r="B100" s="1118" t="s">
        <v>1195</v>
      </c>
      <c r="C100" s="1118"/>
      <c r="D100" s="454" t="s">
        <v>1024</v>
      </c>
      <c r="E100" s="400">
        <f t="shared" si="42"/>
        <v>0</v>
      </c>
      <c r="F100" s="361">
        <f aca="true" t="shared" si="58" ref="F100:L100">F101+F102</f>
        <v>0</v>
      </c>
      <c r="G100" s="361">
        <f t="shared" si="58"/>
        <v>0</v>
      </c>
      <c r="H100" s="361">
        <f t="shared" si="58"/>
        <v>0</v>
      </c>
      <c r="I100" s="361">
        <f t="shared" si="58"/>
        <v>0</v>
      </c>
      <c r="J100" s="361">
        <f t="shared" si="58"/>
        <v>0</v>
      </c>
      <c r="K100" s="361">
        <f t="shared" si="58"/>
        <v>0</v>
      </c>
      <c r="L100" s="456">
        <f t="shared" si="58"/>
        <v>0</v>
      </c>
    </row>
    <row r="101" spans="1:12" s="455" customFormat="1" ht="18" customHeight="1">
      <c r="A101" s="451"/>
      <c r="B101" s="452"/>
      <c r="C101" s="457" t="s">
        <v>602</v>
      </c>
      <c r="D101" s="454" t="s">
        <v>1023</v>
      </c>
      <c r="E101" s="400">
        <f t="shared" si="42"/>
        <v>0</v>
      </c>
      <c r="F101" s="361">
        <f aca="true" t="shared" si="59" ref="F101:L102">F309</f>
        <v>0</v>
      </c>
      <c r="G101" s="361">
        <f t="shared" si="59"/>
        <v>0</v>
      </c>
      <c r="H101" s="361">
        <f t="shared" si="59"/>
        <v>0</v>
      </c>
      <c r="I101" s="361">
        <f t="shared" si="59"/>
        <v>0</v>
      </c>
      <c r="J101" s="361">
        <f t="shared" si="59"/>
        <v>0</v>
      </c>
      <c r="K101" s="361">
        <f t="shared" si="59"/>
        <v>0</v>
      </c>
      <c r="L101" s="456">
        <f t="shared" si="59"/>
        <v>0</v>
      </c>
    </row>
    <row r="102" spans="1:12" s="455" customFormat="1" ht="18" customHeight="1">
      <c r="A102" s="451"/>
      <c r="B102" s="452"/>
      <c r="C102" s="453" t="s">
        <v>608</v>
      </c>
      <c r="D102" s="454" t="s">
        <v>1022</v>
      </c>
      <c r="E102" s="400">
        <f t="shared" si="42"/>
        <v>0</v>
      </c>
      <c r="F102" s="361">
        <f t="shared" si="59"/>
        <v>0</v>
      </c>
      <c r="G102" s="361">
        <f t="shared" si="59"/>
        <v>0</v>
      </c>
      <c r="H102" s="361">
        <f t="shared" si="59"/>
        <v>0</v>
      </c>
      <c r="I102" s="361">
        <f t="shared" si="59"/>
        <v>0</v>
      </c>
      <c r="J102" s="361">
        <f t="shared" si="59"/>
        <v>0</v>
      </c>
      <c r="K102" s="361">
        <f t="shared" si="59"/>
        <v>0</v>
      </c>
      <c r="L102" s="456">
        <f t="shared" si="59"/>
        <v>0</v>
      </c>
    </row>
    <row r="103" spans="1:12" s="455" customFormat="1" ht="15.75">
      <c r="A103" s="451"/>
      <c r="B103" s="1118" t="s">
        <v>1194</v>
      </c>
      <c r="C103" s="1118"/>
      <c r="D103" s="454" t="s">
        <v>1020</v>
      </c>
      <c r="E103" s="400">
        <f t="shared" si="42"/>
        <v>0</v>
      </c>
      <c r="F103" s="361">
        <f aca="true" t="shared" si="60" ref="F103:L103">F104+F105</f>
        <v>0</v>
      </c>
      <c r="G103" s="361">
        <f t="shared" si="60"/>
        <v>0</v>
      </c>
      <c r="H103" s="361">
        <f t="shared" si="60"/>
        <v>0</v>
      </c>
      <c r="I103" s="361">
        <f t="shared" si="60"/>
        <v>0</v>
      </c>
      <c r="J103" s="361">
        <f t="shared" si="60"/>
        <v>0</v>
      </c>
      <c r="K103" s="361">
        <f t="shared" si="60"/>
        <v>0</v>
      </c>
      <c r="L103" s="456">
        <f t="shared" si="60"/>
        <v>0</v>
      </c>
    </row>
    <row r="104" spans="1:12" s="455" customFormat="1" ht="18" customHeight="1">
      <c r="A104" s="451"/>
      <c r="B104" s="452"/>
      <c r="C104" s="457" t="s">
        <v>602</v>
      </c>
      <c r="D104" s="454" t="s">
        <v>1019</v>
      </c>
      <c r="E104" s="400">
        <f t="shared" si="42"/>
        <v>0</v>
      </c>
      <c r="F104" s="361">
        <f aca="true" t="shared" si="61" ref="F104:L105">F312</f>
        <v>0</v>
      </c>
      <c r="G104" s="361">
        <f t="shared" si="61"/>
        <v>0</v>
      </c>
      <c r="H104" s="361">
        <f t="shared" si="61"/>
        <v>0</v>
      </c>
      <c r="I104" s="361">
        <f t="shared" si="61"/>
        <v>0</v>
      </c>
      <c r="J104" s="361">
        <f t="shared" si="61"/>
        <v>0</v>
      </c>
      <c r="K104" s="361">
        <f t="shared" si="61"/>
        <v>0</v>
      </c>
      <c r="L104" s="456">
        <f t="shared" si="61"/>
        <v>0</v>
      </c>
    </row>
    <row r="105" spans="1:12" s="455" customFormat="1" ht="18" customHeight="1">
      <c r="A105" s="451"/>
      <c r="B105" s="452"/>
      <c r="C105" s="453" t="s">
        <v>608</v>
      </c>
      <c r="D105" s="454" t="s">
        <v>1018</v>
      </c>
      <c r="E105" s="400">
        <f t="shared" si="42"/>
        <v>0</v>
      </c>
      <c r="F105" s="361">
        <f t="shared" si="61"/>
        <v>0</v>
      </c>
      <c r="G105" s="361">
        <f t="shared" si="61"/>
        <v>0</v>
      </c>
      <c r="H105" s="361">
        <f t="shared" si="61"/>
        <v>0</v>
      </c>
      <c r="I105" s="361">
        <f t="shared" si="61"/>
        <v>0</v>
      </c>
      <c r="J105" s="361">
        <f t="shared" si="61"/>
        <v>0</v>
      </c>
      <c r="K105" s="361">
        <f t="shared" si="61"/>
        <v>0</v>
      </c>
      <c r="L105" s="456">
        <f t="shared" si="61"/>
        <v>0</v>
      </c>
    </row>
    <row r="106" spans="1:12" ht="39.75" customHeight="1">
      <c r="A106" s="450"/>
      <c r="B106" s="1115" t="s">
        <v>1193</v>
      </c>
      <c r="C106" s="1115"/>
      <c r="D106" s="430" t="s">
        <v>1016</v>
      </c>
      <c r="E106" s="400">
        <f t="shared" si="42"/>
        <v>0</v>
      </c>
      <c r="F106" s="406">
        <f aca="true" t="shared" si="62" ref="F106:L106">F107+F108+F109+F110</f>
        <v>0</v>
      </c>
      <c r="G106" s="406">
        <f t="shared" si="62"/>
        <v>0</v>
      </c>
      <c r="H106" s="406">
        <f t="shared" si="62"/>
        <v>0</v>
      </c>
      <c r="I106" s="406">
        <f t="shared" si="62"/>
        <v>0</v>
      </c>
      <c r="J106" s="406">
        <f t="shared" si="62"/>
        <v>0</v>
      </c>
      <c r="K106" s="406">
        <f t="shared" si="62"/>
        <v>0</v>
      </c>
      <c r="L106" s="414">
        <f t="shared" si="62"/>
        <v>0</v>
      </c>
    </row>
    <row r="107" spans="1:12" ht="18" customHeight="1">
      <c r="A107" s="450"/>
      <c r="B107" s="433"/>
      <c r="C107" s="411" t="s">
        <v>601</v>
      </c>
      <c r="D107" s="430" t="s">
        <v>1015</v>
      </c>
      <c r="E107" s="400">
        <f t="shared" si="42"/>
        <v>0</v>
      </c>
      <c r="F107" s="441">
        <f aca="true" t="shared" si="63" ref="F107:L110">F315</f>
        <v>0</v>
      </c>
      <c r="G107" s="441">
        <f t="shared" si="63"/>
        <v>0</v>
      </c>
      <c r="H107" s="441">
        <f t="shared" si="63"/>
        <v>0</v>
      </c>
      <c r="I107" s="441">
        <f t="shared" si="63"/>
        <v>0</v>
      </c>
      <c r="J107" s="441">
        <f t="shared" si="63"/>
        <v>0</v>
      </c>
      <c r="K107" s="441">
        <f t="shared" si="63"/>
        <v>0</v>
      </c>
      <c r="L107" s="442">
        <f t="shared" si="63"/>
        <v>0</v>
      </c>
    </row>
    <row r="108" spans="1:12" ht="18" customHeight="1">
      <c r="A108" s="450"/>
      <c r="B108" s="433"/>
      <c r="C108" s="411" t="s">
        <v>602</v>
      </c>
      <c r="D108" s="430" t="s">
        <v>1014</v>
      </c>
      <c r="E108" s="400">
        <f t="shared" si="42"/>
        <v>0</v>
      </c>
      <c r="F108" s="441">
        <f t="shared" si="63"/>
        <v>0</v>
      </c>
      <c r="G108" s="441">
        <f t="shared" si="63"/>
        <v>0</v>
      </c>
      <c r="H108" s="441">
        <f t="shared" si="63"/>
        <v>0</v>
      </c>
      <c r="I108" s="441">
        <f t="shared" si="63"/>
        <v>0</v>
      </c>
      <c r="J108" s="441">
        <f t="shared" si="63"/>
        <v>0</v>
      </c>
      <c r="K108" s="441">
        <f t="shared" si="63"/>
        <v>0</v>
      </c>
      <c r="L108" s="442">
        <f t="shared" si="63"/>
        <v>0</v>
      </c>
    </row>
    <row r="109" spans="1:12" ht="18" customHeight="1">
      <c r="A109" s="450"/>
      <c r="B109" s="433"/>
      <c r="C109" s="411" t="s">
        <v>703</v>
      </c>
      <c r="D109" s="430" t="s">
        <v>1013</v>
      </c>
      <c r="E109" s="400">
        <f t="shared" si="42"/>
        <v>0</v>
      </c>
      <c r="F109" s="441">
        <f t="shared" si="63"/>
        <v>0</v>
      </c>
      <c r="G109" s="441">
        <f t="shared" si="63"/>
        <v>0</v>
      </c>
      <c r="H109" s="441">
        <f t="shared" si="63"/>
        <v>0</v>
      </c>
      <c r="I109" s="441">
        <f t="shared" si="63"/>
        <v>0</v>
      </c>
      <c r="J109" s="441">
        <f t="shared" si="63"/>
        <v>0</v>
      </c>
      <c r="K109" s="441">
        <f t="shared" si="63"/>
        <v>0</v>
      </c>
      <c r="L109" s="442">
        <f t="shared" si="63"/>
        <v>0</v>
      </c>
    </row>
    <row r="110" spans="1:12" ht="18" customHeight="1">
      <c r="A110" s="450"/>
      <c r="B110" s="433"/>
      <c r="C110" s="419" t="s">
        <v>608</v>
      </c>
      <c r="D110" s="430" t="s">
        <v>1012</v>
      </c>
      <c r="E110" s="400">
        <f t="shared" si="42"/>
        <v>0</v>
      </c>
      <c r="F110" s="441">
        <f t="shared" si="63"/>
        <v>0</v>
      </c>
      <c r="G110" s="441">
        <f t="shared" si="63"/>
        <v>0</v>
      </c>
      <c r="H110" s="441">
        <f t="shared" si="63"/>
        <v>0</v>
      </c>
      <c r="I110" s="441">
        <f t="shared" si="63"/>
        <v>0</v>
      </c>
      <c r="J110" s="441">
        <f t="shared" si="63"/>
        <v>0</v>
      </c>
      <c r="K110" s="441">
        <f t="shared" si="63"/>
        <v>0</v>
      </c>
      <c r="L110" s="442">
        <f t="shared" si="63"/>
        <v>0</v>
      </c>
    </row>
    <row r="111" spans="1:12" ht="15.75">
      <c r="A111" s="450"/>
      <c r="B111" s="1115" t="s">
        <v>1192</v>
      </c>
      <c r="C111" s="1115"/>
      <c r="D111" s="430" t="s">
        <v>1010</v>
      </c>
      <c r="E111" s="400">
        <f t="shared" si="42"/>
        <v>0</v>
      </c>
      <c r="F111" s="406">
        <f aca="true" t="shared" si="64" ref="F111:L111">F112+F113</f>
        <v>0</v>
      </c>
      <c r="G111" s="406">
        <f t="shared" si="64"/>
        <v>0</v>
      </c>
      <c r="H111" s="406">
        <f t="shared" si="64"/>
        <v>0</v>
      </c>
      <c r="I111" s="406">
        <f t="shared" si="64"/>
        <v>0</v>
      </c>
      <c r="J111" s="406">
        <f t="shared" si="64"/>
        <v>0</v>
      </c>
      <c r="K111" s="406">
        <f t="shared" si="64"/>
        <v>0</v>
      </c>
      <c r="L111" s="414">
        <f t="shared" si="64"/>
        <v>0</v>
      </c>
    </row>
    <row r="112" spans="1:12" ht="18" customHeight="1">
      <c r="A112" s="450"/>
      <c r="B112" s="433"/>
      <c r="C112" s="411" t="s">
        <v>602</v>
      </c>
      <c r="D112" s="430" t="s">
        <v>1009</v>
      </c>
      <c r="E112" s="400">
        <f t="shared" si="42"/>
        <v>0</v>
      </c>
      <c r="F112" s="441">
        <f aca="true" t="shared" si="65" ref="F112:L113">F320</f>
        <v>0</v>
      </c>
      <c r="G112" s="441">
        <f t="shared" si="65"/>
        <v>0</v>
      </c>
      <c r="H112" s="441">
        <f t="shared" si="65"/>
        <v>0</v>
      </c>
      <c r="I112" s="441">
        <f t="shared" si="65"/>
        <v>0</v>
      </c>
      <c r="J112" s="441">
        <f t="shared" si="65"/>
        <v>0</v>
      </c>
      <c r="K112" s="441">
        <f t="shared" si="65"/>
        <v>0</v>
      </c>
      <c r="L112" s="442">
        <f t="shared" si="65"/>
        <v>0</v>
      </c>
    </row>
    <row r="113" spans="1:12" s="455" customFormat="1" ht="18" customHeight="1">
      <c r="A113" s="451"/>
      <c r="B113" s="452"/>
      <c r="C113" s="453" t="s">
        <v>608</v>
      </c>
      <c r="D113" s="454" t="s">
        <v>1008</v>
      </c>
      <c r="E113" s="400">
        <f t="shared" si="42"/>
        <v>0</v>
      </c>
      <c r="F113" s="441">
        <f t="shared" si="65"/>
        <v>0</v>
      </c>
      <c r="G113" s="441">
        <f t="shared" si="65"/>
        <v>0</v>
      </c>
      <c r="H113" s="441">
        <f t="shared" si="65"/>
        <v>0</v>
      </c>
      <c r="I113" s="441">
        <f t="shared" si="65"/>
        <v>0</v>
      </c>
      <c r="J113" s="441">
        <f t="shared" si="65"/>
        <v>0</v>
      </c>
      <c r="K113" s="441">
        <f t="shared" si="65"/>
        <v>0</v>
      </c>
      <c r="L113" s="442">
        <f t="shared" si="65"/>
        <v>0</v>
      </c>
    </row>
    <row r="114" spans="1:12" ht="23.25" customHeight="1">
      <c r="A114" s="450"/>
      <c r="B114" s="1115" t="s">
        <v>1191</v>
      </c>
      <c r="C114" s="1115"/>
      <c r="D114" s="430" t="s">
        <v>1006</v>
      </c>
      <c r="E114" s="400">
        <f t="shared" si="42"/>
        <v>0</v>
      </c>
      <c r="F114" s="406">
        <f aca="true" t="shared" si="66" ref="F114:L114">F115+F116+F117+F118</f>
        <v>0</v>
      </c>
      <c r="G114" s="406">
        <f t="shared" si="66"/>
        <v>0</v>
      </c>
      <c r="H114" s="406">
        <f t="shared" si="66"/>
        <v>0</v>
      </c>
      <c r="I114" s="406">
        <f t="shared" si="66"/>
        <v>0</v>
      </c>
      <c r="J114" s="406">
        <f t="shared" si="66"/>
        <v>0</v>
      </c>
      <c r="K114" s="406">
        <f t="shared" si="66"/>
        <v>0</v>
      </c>
      <c r="L114" s="414">
        <f t="shared" si="66"/>
        <v>0</v>
      </c>
    </row>
    <row r="115" spans="1:12" ht="18" customHeight="1">
      <c r="A115" s="450"/>
      <c r="B115" s="433"/>
      <c r="C115" s="411" t="s">
        <v>601</v>
      </c>
      <c r="D115" s="430" t="s">
        <v>1005</v>
      </c>
      <c r="E115" s="400">
        <f t="shared" si="42"/>
        <v>0</v>
      </c>
      <c r="F115" s="441">
        <f aca="true" t="shared" si="67" ref="F115:L118">F323</f>
        <v>0</v>
      </c>
      <c r="G115" s="441">
        <f t="shared" si="67"/>
        <v>0</v>
      </c>
      <c r="H115" s="441">
        <f t="shared" si="67"/>
        <v>0</v>
      </c>
      <c r="I115" s="441">
        <f t="shared" si="67"/>
        <v>0</v>
      </c>
      <c r="J115" s="441">
        <f t="shared" si="67"/>
        <v>0</v>
      </c>
      <c r="K115" s="441">
        <f t="shared" si="67"/>
        <v>0</v>
      </c>
      <c r="L115" s="442">
        <f t="shared" si="67"/>
        <v>0</v>
      </c>
    </row>
    <row r="116" spans="1:12" ht="18" customHeight="1">
      <c r="A116" s="450"/>
      <c r="B116" s="433"/>
      <c r="C116" s="411" t="s">
        <v>602</v>
      </c>
      <c r="D116" s="430" t="s">
        <v>1004</v>
      </c>
      <c r="E116" s="400">
        <f t="shared" si="42"/>
        <v>0</v>
      </c>
      <c r="F116" s="441">
        <f t="shared" si="67"/>
        <v>0</v>
      </c>
      <c r="G116" s="441">
        <f t="shared" si="67"/>
        <v>0</v>
      </c>
      <c r="H116" s="441">
        <f t="shared" si="67"/>
        <v>0</v>
      </c>
      <c r="I116" s="441">
        <f t="shared" si="67"/>
        <v>0</v>
      </c>
      <c r="J116" s="441">
        <f t="shared" si="67"/>
        <v>0</v>
      </c>
      <c r="K116" s="441">
        <f t="shared" si="67"/>
        <v>0</v>
      </c>
      <c r="L116" s="442">
        <f t="shared" si="67"/>
        <v>0</v>
      </c>
    </row>
    <row r="117" spans="1:12" ht="18" customHeight="1">
      <c r="A117" s="450"/>
      <c r="B117" s="433"/>
      <c r="C117" s="411" t="s">
        <v>703</v>
      </c>
      <c r="D117" s="430" t="s">
        <v>1003</v>
      </c>
      <c r="E117" s="400">
        <f t="shared" si="42"/>
        <v>0</v>
      </c>
      <c r="F117" s="441">
        <f t="shared" si="67"/>
        <v>0</v>
      </c>
      <c r="G117" s="441">
        <f t="shared" si="67"/>
        <v>0</v>
      </c>
      <c r="H117" s="441">
        <f t="shared" si="67"/>
        <v>0</v>
      </c>
      <c r="I117" s="441">
        <f t="shared" si="67"/>
        <v>0</v>
      </c>
      <c r="J117" s="441">
        <f t="shared" si="67"/>
        <v>0</v>
      </c>
      <c r="K117" s="441">
        <f t="shared" si="67"/>
        <v>0</v>
      </c>
      <c r="L117" s="442">
        <f t="shared" si="67"/>
        <v>0</v>
      </c>
    </row>
    <row r="118" spans="1:12" ht="18" customHeight="1">
      <c r="A118" s="450"/>
      <c r="B118" s="433"/>
      <c r="C118" s="419" t="s">
        <v>608</v>
      </c>
      <c r="D118" s="430" t="s">
        <v>1002</v>
      </c>
      <c r="E118" s="400">
        <f t="shared" si="42"/>
        <v>0</v>
      </c>
      <c r="F118" s="441">
        <f t="shared" si="67"/>
        <v>0</v>
      </c>
      <c r="G118" s="441">
        <f t="shared" si="67"/>
        <v>0</v>
      </c>
      <c r="H118" s="441">
        <f t="shared" si="67"/>
        <v>0</v>
      </c>
      <c r="I118" s="441">
        <f t="shared" si="67"/>
        <v>0</v>
      </c>
      <c r="J118" s="441">
        <f t="shared" si="67"/>
        <v>0</v>
      </c>
      <c r="K118" s="441">
        <f t="shared" si="67"/>
        <v>0</v>
      </c>
      <c r="L118" s="442">
        <f t="shared" si="67"/>
        <v>0</v>
      </c>
    </row>
    <row r="119" spans="1:12" ht="33" customHeight="1">
      <c r="A119" s="450"/>
      <c r="B119" s="1115" t="s">
        <v>1190</v>
      </c>
      <c r="C119" s="1115"/>
      <c r="D119" s="430" t="s">
        <v>1000</v>
      </c>
      <c r="E119" s="400">
        <f t="shared" si="42"/>
        <v>0</v>
      </c>
      <c r="F119" s="406">
        <f aca="true" t="shared" si="68" ref="F119:L119">SUM(F120:F123)</f>
        <v>0</v>
      </c>
      <c r="G119" s="406">
        <f t="shared" si="68"/>
        <v>0</v>
      </c>
      <c r="H119" s="406">
        <f t="shared" si="68"/>
        <v>0</v>
      </c>
      <c r="I119" s="406">
        <f t="shared" si="68"/>
        <v>0</v>
      </c>
      <c r="J119" s="406">
        <f t="shared" si="68"/>
        <v>0</v>
      </c>
      <c r="K119" s="406">
        <f t="shared" si="68"/>
        <v>0</v>
      </c>
      <c r="L119" s="414">
        <f t="shared" si="68"/>
        <v>0</v>
      </c>
    </row>
    <row r="120" spans="1:12" ht="18" customHeight="1">
      <c r="A120" s="450"/>
      <c r="B120" s="433"/>
      <c r="C120" s="411" t="s">
        <v>601</v>
      </c>
      <c r="D120" s="430" t="s">
        <v>999</v>
      </c>
      <c r="E120" s="400">
        <f t="shared" si="42"/>
        <v>0</v>
      </c>
      <c r="F120" s="441">
        <f aca="true" t="shared" si="69" ref="F120:L123">F328</f>
        <v>0</v>
      </c>
      <c r="G120" s="441">
        <f t="shared" si="69"/>
        <v>0</v>
      </c>
      <c r="H120" s="441">
        <f t="shared" si="69"/>
        <v>0</v>
      </c>
      <c r="I120" s="441">
        <f t="shared" si="69"/>
        <v>0</v>
      </c>
      <c r="J120" s="441">
        <f t="shared" si="69"/>
        <v>0</v>
      </c>
      <c r="K120" s="441">
        <f t="shared" si="69"/>
        <v>0</v>
      </c>
      <c r="L120" s="442">
        <f t="shared" si="69"/>
        <v>0</v>
      </c>
    </row>
    <row r="121" spans="1:12" ht="18" customHeight="1">
      <c r="A121" s="450"/>
      <c r="B121" s="433"/>
      <c r="C121" s="411" t="s">
        <v>602</v>
      </c>
      <c r="D121" s="430" t="s">
        <v>998</v>
      </c>
      <c r="E121" s="400">
        <f t="shared" si="42"/>
        <v>0</v>
      </c>
      <c r="F121" s="441">
        <f t="shared" si="69"/>
        <v>0</v>
      </c>
      <c r="G121" s="441">
        <f t="shared" si="69"/>
        <v>0</v>
      </c>
      <c r="H121" s="441">
        <f t="shared" si="69"/>
        <v>0</v>
      </c>
      <c r="I121" s="441">
        <f t="shared" si="69"/>
        <v>0</v>
      </c>
      <c r="J121" s="441">
        <f t="shared" si="69"/>
        <v>0</v>
      </c>
      <c r="K121" s="441">
        <f t="shared" si="69"/>
        <v>0</v>
      </c>
      <c r="L121" s="442">
        <f t="shared" si="69"/>
        <v>0</v>
      </c>
    </row>
    <row r="122" spans="1:12" ht="18" customHeight="1">
      <c r="A122" s="450"/>
      <c r="B122" s="433"/>
      <c r="C122" s="411" t="s">
        <v>703</v>
      </c>
      <c r="D122" s="430" t="s">
        <v>997</v>
      </c>
      <c r="E122" s="400">
        <f t="shared" si="42"/>
        <v>0</v>
      </c>
      <c r="F122" s="441">
        <f t="shared" si="69"/>
        <v>0</v>
      </c>
      <c r="G122" s="441">
        <f t="shared" si="69"/>
        <v>0</v>
      </c>
      <c r="H122" s="441">
        <f t="shared" si="69"/>
        <v>0</v>
      </c>
      <c r="I122" s="441">
        <f t="shared" si="69"/>
        <v>0</v>
      </c>
      <c r="J122" s="441">
        <f t="shared" si="69"/>
        <v>0</v>
      </c>
      <c r="K122" s="441">
        <f t="shared" si="69"/>
        <v>0</v>
      </c>
      <c r="L122" s="442">
        <f t="shared" si="69"/>
        <v>0</v>
      </c>
    </row>
    <row r="123" spans="1:12" ht="18" customHeight="1">
      <c r="A123" s="450"/>
      <c r="B123" s="433"/>
      <c r="C123" s="419" t="s">
        <v>608</v>
      </c>
      <c r="D123" s="430" t="s">
        <v>996</v>
      </c>
      <c r="E123" s="400">
        <f t="shared" si="42"/>
        <v>0</v>
      </c>
      <c r="F123" s="441">
        <f t="shared" si="69"/>
        <v>0</v>
      </c>
      <c r="G123" s="441">
        <f t="shared" si="69"/>
        <v>0</v>
      </c>
      <c r="H123" s="441">
        <f t="shared" si="69"/>
        <v>0</v>
      </c>
      <c r="I123" s="441">
        <f t="shared" si="69"/>
        <v>0</v>
      </c>
      <c r="J123" s="441">
        <f t="shared" si="69"/>
        <v>0</v>
      </c>
      <c r="K123" s="441">
        <f t="shared" si="69"/>
        <v>0</v>
      </c>
      <c r="L123" s="442">
        <f t="shared" si="69"/>
        <v>0</v>
      </c>
    </row>
    <row r="124" spans="1:12" ht="35.25" customHeight="1">
      <c r="A124" s="450"/>
      <c r="B124" s="1115" t="s">
        <v>1189</v>
      </c>
      <c r="C124" s="1115"/>
      <c r="D124" s="430" t="s">
        <v>994</v>
      </c>
      <c r="E124" s="400">
        <f t="shared" si="42"/>
        <v>0</v>
      </c>
      <c r="F124" s="441">
        <f aca="true" t="shared" si="70" ref="F124:L124">SUM(F125:F128)</f>
        <v>0</v>
      </c>
      <c r="G124" s="441">
        <f t="shared" si="70"/>
        <v>0</v>
      </c>
      <c r="H124" s="441">
        <f t="shared" si="70"/>
        <v>0</v>
      </c>
      <c r="I124" s="441">
        <f t="shared" si="70"/>
        <v>0</v>
      </c>
      <c r="J124" s="441">
        <f t="shared" si="70"/>
        <v>0</v>
      </c>
      <c r="K124" s="441">
        <f t="shared" si="70"/>
        <v>0</v>
      </c>
      <c r="L124" s="442">
        <f t="shared" si="70"/>
        <v>0</v>
      </c>
    </row>
    <row r="125" spans="1:12" ht="18" customHeight="1">
      <c r="A125" s="450"/>
      <c r="B125" s="433"/>
      <c r="C125" s="411" t="s">
        <v>601</v>
      </c>
      <c r="D125" s="430" t="s">
        <v>993</v>
      </c>
      <c r="E125" s="400">
        <f t="shared" si="42"/>
        <v>0</v>
      </c>
      <c r="F125" s="441">
        <f aca="true" t="shared" si="71" ref="F125:L128">F333</f>
        <v>0</v>
      </c>
      <c r="G125" s="441">
        <f t="shared" si="71"/>
        <v>0</v>
      </c>
      <c r="H125" s="441">
        <f t="shared" si="71"/>
        <v>0</v>
      </c>
      <c r="I125" s="441">
        <f t="shared" si="71"/>
        <v>0</v>
      </c>
      <c r="J125" s="441">
        <f t="shared" si="71"/>
        <v>0</v>
      </c>
      <c r="K125" s="441">
        <f t="shared" si="71"/>
        <v>0</v>
      </c>
      <c r="L125" s="442">
        <f t="shared" si="71"/>
        <v>0</v>
      </c>
    </row>
    <row r="126" spans="1:12" ht="18" customHeight="1">
      <c r="A126" s="450"/>
      <c r="B126" s="433"/>
      <c r="C126" s="411" t="s">
        <v>602</v>
      </c>
      <c r="D126" s="430" t="s">
        <v>992</v>
      </c>
      <c r="E126" s="400">
        <f t="shared" si="42"/>
        <v>0</v>
      </c>
      <c r="F126" s="441">
        <f t="shared" si="71"/>
        <v>0</v>
      </c>
      <c r="G126" s="441">
        <f t="shared" si="71"/>
        <v>0</v>
      </c>
      <c r="H126" s="441">
        <f t="shared" si="71"/>
        <v>0</v>
      </c>
      <c r="I126" s="441">
        <f t="shared" si="71"/>
        <v>0</v>
      </c>
      <c r="J126" s="441">
        <f t="shared" si="71"/>
        <v>0</v>
      </c>
      <c r="K126" s="441">
        <f t="shared" si="71"/>
        <v>0</v>
      </c>
      <c r="L126" s="442">
        <f t="shared" si="71"/>
        <v>0</v>
      </c>
    </row>
    <row r="127" spans="1:12" ht="18" customHeight="1">
      <c r="A127" s="450"/>
      <c r="B127" s="433"/>
      <c r="C127" s="411" t="s">
        <v>703</v>
      </c>
      <c r="D127" s="430" t="s">
        <v>991</v>
      </c>
      <c r="E127" s="400">
        <f t="shared" si="42"/>
        <v>0</v>
      </c>
      <c r="F127" s="441">
        <f t="shared" si="71"/>
        <v>0</v>
      </c>
      <c r="G127" s="441">
        <f t="shared" si="71"/>
        <v>0</v>
      </c>
      <c r="H127" s="441">
        <f t="shared" si="71"/>
        <v>0</v>
      </c>
      <c r="I127" s="441">
        <f t="shared" si="71"/>
        <v>0</v>
      </c>
      <c r="J127" s="441">
        <f t="shared" si="71"/>
        <v>0</v>
      </c>
      <c r="K127" s="441">
        <f t="shared" si="71"/>
        <v>0</v>
      </c>
      <c r="L127" s="442">
        <f t="shared" si="71"/>
        <v>0</v>
      </c>
    </row>
    <row r="128" spans="1:12" ht="18" customHeight="1">
      <c r="A128" s="450"/>
      <c r="B128" s="433"/>
      <c r="C128" s="419" t="s">
        <v>608</v>
      </c>
      <c r="D128" s="430" t="s">
        <v>990</v>
      </c>
      <c r="E128" s="400">
        <f t="shared" si="42"/>
        <v>0</v>
      </c>
      <c r="F128" s="441">
        <f t="shared" si="71"/>
        <v>0</v>
      </c>
      <c r="G128" s="441">
        <f t="shared" si="71"/>
        <v>0</v>
      </c>
      <c r="H128" s="441">
        <f t="shared" si="71"/>
        <v>0</v>
      </c>
      <c r="I128" s="441">
        <f t="shared" si="71"/>
        <v>0</v>
      </c>
      <c r="J128" s="441">
        <f t="shared" si="71"/>
        <v>0</v>
      </c>
      <c r="K128" s="441">
        <f t="shared" si="71"/>
        <v>0</v>
      </c>
      <c r="L128" s="442">
        <f t="shared" si="71"/>
        <v>0</v>
      </c>
    </row>
    <row r="129" spans="1:12" ht="15.75">
      <c r="A129" s="450"/>
      <c r="B129" s="1115" t="s">
        <v>1188</v>
      </c>
      <c r="C129" s="1115"/>
      <c r="D129" s="430" t="s">
        <v>988</v>
      </c>
      <c r="E129" s="400">
        <f t="shared" si="42"/>
        <v>0</v>
      </c>
      <c r="F129" s="441">
        <f aca="true" t="shared" si="72" ref="F129:L129">SUM(F130:F133)</f>
        <v>0</v>
      </c>
      <c r="G129" s="441">
        <f t="shared" si="72"/>
        <v>0</v>
      </c>
      <c r="H129" s="441">
        <f t="shared" si="72"/>
        <v>0</v>
      </c>
      <c r="I129" s="441">
        <f t="shared" si="72"/>
        <v>0</v>
      </c>
      <c r="J129" s="441">
        <f t="shared" si="72"/>
        <v>0</v>
      </c>
      <c r="K129" s="441">
        <f t="shared" si="72"/>
        <v>0</v>
      </c>
      <c r="L129" s="442">
        <f t="shared" si="72"/>
        <v>0</v>
      </c>
    </row>
    <row r="130" spans="1:12" ht="18" customHeight="1">
      <c r="A130" s="450"/>
      <c r="B130" s="433"/>
      <c r="C130" s="411" t="s">
        <v>601</v>
      </c>
      <c r="D130" s="430" t="s">
        <v>987</v>
      </c>
      <c r="E130" s="400">
        <f t="shared" si="42"/>
        <v>0</v>
      </c>
      <c r="F130" s="441">
        <f aca="true" t="shared" si="73" ref="F130:L133">F338</f>
        <v>0</v>
      </c>
      <c r="G130" s="441">
        <f t="shared" si="73"/>
        <v>0</v>
      </c>
      <c r="H130" s="441">
        <f t="shared" si="73"/>
        <v>0</v>
      </c>
      <c r="I130" s="441">
        <f t="shared" si="73"/>
        <v>0</v>
      </c>
      <c r="J130" s="441">
        <f t="shared" si="73"/>
        <v>0</v>
      </c>
      <c r="K130" s="441">
        <f t="shared" si="73"/>
        <v>0</v>
      </c>
      <c r="L130" s="442">
        <f t="shared" si="73"/>
        <v>0</v>
      </c>
    </row>
    <row r="131" spans="1:12" ht="18" customHeight="1">
      <c r="A131" s="450"/>
      <c r="B131" s="433"/>
      <c r="C131" s="411" t="s">
        <v>602</v>
      </c>
      <c r="D131" s="430" t="s">
        <v>986</v>
      </c>
      <c r="E131" s="400">
        <f t="shared" si="42"/>
        <v>0</v>
      </c>
      <c r="F131" s="441">
        <f t="shared" si="73"/>
        <v>0</v>
      </c>
      <c r="G131" s="441">
        <f t="shared" si="73"/>
        <v>0</v>
      </c>
      <c r="H131" s="441">
        <f t="shared" si="73"/>
        <v>0</v>
      </c>
      <c r="I131" s="441">
        <f t="shared" si="73"/>
        <v>0</v>
      </c>
      <c r="J131" s="441">
        <f t="shared" si="73"/>
        <v>0</v>
      </c>
      <c r="K131" s="441">
        <f t="shared" si="73"/>
        <v>0</v>
      </c>
      <c r="L131" s="442">
        <f t="shared" si="73"/>
        <v>0</v>
      </c>
    </row>
    <row r="132" spans="1:12" ht="18" customHeight="1">
      <c r="A132" s="450"/>
      <c r="B132" s="433"/>
      <c r="C132" s="411" t="s">
        <v>703</v>
      </c>
      <c r="D132" s="430" t="s">
        <v>985</v>
      </c>
      <c r="E132" s="400">
        <f t="shared" si="42"/>
        <v>0</v>
      </c>
      <c r="F132" s="441">
        <f t="shared" si="73"/>
        <v>0</v>
      </c>
      <c r="G132" s="441">
        <f t="shared" si="73"/>
        <v>0</v>
      </c>
      <c r="H132" s="441">
        <f t="shared" si="73"/>
        <v>0</v>
      </c>
      <c r="I132" s="441">
        <f t="shared" si="73"/>
        <v>0</v>
      </c>
      <c r="J132" s="441">
        <f t="shared" si="73"/>
        <v>0</v>
      </c>
      <c r="K132" s="441">
        <f t="shared" si="73"/>
        <v>0</v>
      </c>
      <c r="L132" s="442">
        <f t="shared" si="73"/>
        <v>0</v>
      </c>
    </row>
    <row r="133" spans="1:12" ht="18" customHeight="1">
      <c r="A133" s="450"/>
      <c r="B133" s="433"/>
      <c r="C133" s="419" t="s">
        <v>608</v>
      </c>
      <c r="D133" s="430" t="s">
        <v>984</v>
      </c>
      <c r="E133" s="400">
        <f t="shared" si="42"/>
        <v>0</v>
      </c>
      <c r="F133" s="441">
        <f t="shared" si="73"/>
        <v>0</v>
      </c>
      <c r="G133" s="441">
        <f t="shared" si="73"/>
        <v>0</v>
      </c>
      <c r="H133" s="441">
        <f t="shared" si="73"/>
        <v>0</v>
      </c>
      <c r="I133" s="441">
        <f t="shared" si="73"/>
        <v>0</v>
      </c>
      <c r="J133" s="441">
        <f t="shared" si="73"/>
        <v>0</v>
      </c>
      <c r="K133" s="441">
        <f t="shared" si="73"/>
        <v>0</v>
      </c>
      <c r="L133" s="442">
        <f t="shared" si="73"/>
        <v>0</v>
      </c>
    </row>
    <row r="134" spans="1:12" ht="22.5" customHeight="1">
      <c r="A134" s="450"/>
      <c r="B134" s="1115" t="s">
        <v>983</v>
      </c>
      <c r="C134" s="1115"/>
      <c r="D134" s="430" t="s">
        <v>982</v>
      </c>
      <c r="E134" s="400">
        <f t="shared" si="42"/>
        <v>0</v>
      </c>
      <c r="F134" s="441">
        <f aca="true" t="shared" si="74" ref="F134:L134">SUM(F135:F138)</f>
        <v>0</v>
      </c>
      <c r="G134" s="441">
        <f t="shared" si="74"/>
        <v>0</v>
      </c>
      <c r="H134" s="441">
        <f t="shared" si="74"/>
        <v>0</v>
      </c>
      <c r="I134" s="441">
        <f t="shared" si="74"/>
        <v>0</v>
      </c>
      <c r="J134" s="441">
        <f t="shared" si="74"/>
        <v>0</v>
      </c>
      <c r="K134" s="441">
        <f t="shared" si="74"/>
        <v>0</v>
      </c>
      <c r="L134" s="442">
        <f t="shared" si="74"/>
        <v>0</v>
      </c>
    </row>
    <row r="135" spans="1:12" ht="18" customHeight="1">
      <c r="A135" s="450"/>
      <c r="B135" s="433"/>
      <c r="C135" s="411" t="s">
        <v>601</v>
      </c>
      <c r="D135" s="430" t="s">
        <v>981</v>
      </c>
      <c r="E135" s="400">
        <f t="shared" si="42"/>
        <v>0</v>
      </c>
      <c r="F135" s="441">
        <f aca="true" t="shared" si="75" ref="F135:L138">F343</f>
        <v>0</v>
      </c>
      <c r="G135" s="441">
        <f t="shared" si="75"/>
        <v>0</v>
      </c>
      <c r="H135" s="441">
        <f t="shared" si="75"/>
        <v>0</v>
      </c>
      <c r="I135" s="441">
        <f t="shared" si="75"/>
        <v>0</v>
      </c>
      <c r="J135" s="441">
        <f t="shared" si="75"/>
        <v>0</v>
      </c>
      <c r="K135" s="441">
        <f t="shared" si="75"/>
        <v>0</v>
      </c>
      <c r="L135" s="442">
        <f t="shared" si="75"/>
        <v>0</v>
      </c>
    </row>
    <row r="136" spans="1:12" ht="18" customHeight="1">
      <c r="A136" s="450"/>
      <c r="B136" s="433"/>
      <c r="C136" s="411" t="s">
        <v>602</v>
      </c>
      <c r="D136" s="430" t="s">
        <v>980</v>
      </c>
      <c r="E136" s="400">
        <f t="shared" si="42"/>
        <v>0</v>
      </c>
      <c r="F136" s="441">
        <f t="shared" si="75"/>
        <v>0</v>
      </c>
      <c r="G136" s="441">
        <f t="shared" si="75"/>
        <v>0</v>
      </c>
      <c r="H136" s="441">
        <f t="shared" si="75"/>
        <v>0</v>
      </c>
      <c r="I136" s="441">
        <f t="shared" si="75"/>
        <v>0</v>
      </c>
      <c r="J136" s="441">
        <f t="shared" si="75"/>
        <v>0</v>
      </c>
      <c r="K136" s="441">
        <f t="shared" si="75"/>
        <v>0</v>
      </c>
      <c r="L136" s="442">
        <f t="shared" si="75"/>
        <v>0</v>
      </c>
    </row>
    <row r="137" spans="1:12" ht="18" customHeight="1">
      <c r="A137" s="450"/>
      <c r="B137" s="433"/>
      <c r="C137" s="419" t="s">
        <v>703</v>
      </c>
      <c r="D137" s="430" t="s">
        <v>979</v>
      </c>
      <c r="E137" s="400">
        <f t="shared" si="42"/>
        <v>0</v>
      </c>
      <c r="F137" s="441">
        <f t="shared" si="75"/>
        <v>0</v>
      </c>
      <c r="G137" s="441">
        <f t="shared" si="75"/>
        <v>0</v>
      </c>
      <c r="H137" s="441">
        <f t="shared" si="75"/>
        <v>0</v>
      </c>
      <c r="I137" s="441">
        <f t="shared" si="75"/>
        <v>0</v>
      </c>
      <c r="J137" s="441">
        <f t="shared" si="75"/>
        <v>0</v>
      </c>
      <c r="K137" s="441">
        <f t="shared" si="75"/>
        <v>0</v>
      </c>
      <c r="L137" s="442">
        <f t="shared" si="75"/>
        <v>0</v>
      </c>
    </row>
    <row r="138" spans="1:12" ht="18" customHeight="1">
      <c r="A138" s="450"/>
      <c r="B138" s="433"/>
      <c r="C138" s="419" t="s">
        <v>608</v>
      </c>
      <c r="D138" s="430" t="s">
        <v>978</v>
      </c>
      <c r="E138" s="400">
        <f t="shared" si="42"/>
        <v>0</v>
      </c>
      <c r="F138" s="441">
        <f t="shared" si="75"/>
        <v>0</v>
      </c>
      <c r="G138" s="441">
        <f t="shared" si="75"/>
        <v>0</v>
      </c>
      <c r="H138" s="441">
        <f t="shared" si="75"/>
        <v>0</v>
      </c>
      <c r="I138" s="441">
        <f t="shared" si="75"/>
        <v>0</v>
      </c>
      <c r="J138" s="441">
        <f t="shared" si="75"/>
        <v>0</v>
      </c>
      <c r="K138" s="441">
        <f t="shared" si="75"/>
        <v>0</v>
      </c>
      <c r="L138" s="442">
        <f t="shared" si="75"/>
        <v>0</v>
      </c>
    </row>
    <row r="139" spans="1:12" s="424" customFormat="1" ht="15.75">
      <c r="A139" s="458"/>
      <c r="B139" s="1116" t="s">
        <v>977</v>
      </c>
      <c r="C139" s="1116"/>
      <c r="D139" s="445" t="s">
        <v>976</v>
      </c>
      <c r="E139" s="400">
        <f t="shared" si="42"/>
        <v>0</v>
      </c>
      <c r="F139" s="422">
        <f aca="true" t="shared" si="76" ref="F139:L139">SUM(F140:F143)</f>
        <v>0</v>
      </c>
      <c r="G139" s="422">
        <f t="shared" si="76"/>
        <v>0</v>
      </c>
      <c r="H139" s="422">
        <f t="shared" si="76"/>
        <v>0</v>
      </c>
      <c r="I139" s="422">
        <f t="shared" si="76"/>
        <v>0</v>
      </c>
      <c r="J139" s="422">
        <f t="shared" si="76"/>
        <v>0</v>
      </c>
      <c r="K139" s="422">
        <f t="shared" si="76"/>
        <v>0</v>
      </c>
      <c r="L139" s="423">
        <f t="shared" si="76"/>
        <v>0</v>
      </c>
    </row>
    <row r="140" spans="1:12" ht="18" customHeight="1">
      <c r="A140" s="450"/>
      <c r="B140" s="433"/>
      <c r="C140" s="411" t="s">
        <v>601</v>
      </c>
      <c r="D140" s="430" t="s">
        <v>975</v>
      </c>
      <c r="E140" s="400">
        <f aca="true" t="shared" si="77" ref="E140:E203">F140+G140+H140+I140</f>
        <v>0</v>
      </c>
      <c r="F140" s="441">
        <f aca="true" t="shared" si="78" ref="F140:L143">F348</f>
        <v>0</v>
      </c>
      <c r="G140" s="441">
        <f t="shared" si="78"/>
        <v>0</v>
      </c>
      <c r="H140" s="441">
        <f t="shared" si="78"/>
        <v>0</v>
      </c>
      <c r="I140" s="441">
        <f t="shared" si="78"/>
        <v>0</v>
      </c>
      <c r="J140" s="441">
        <f t="shared" si="78"/>
        <v>0</v>
      </c>
      <c r="K140" s="441">
        <f t="shared" si="78"/>
        <v>0</v>
      </c>
      <c r="L140" s="442">
        <f t="shared" si="78"/>
        <v>0</v>
      </c>
    </row>
    <row r="141" spans="1:12" ht="18" customHeight="1">
      <c r="A141" s="450"/>
      <c r="B141" s="433"/>
      <c r="C141" s="411" t="s">
        <v>602</v>
      </c>
      <c r="D141" s="430" t="s">
        <v>974</v>
      </c>
      <c r="E141" s="400">
        <f t="shared" si="77"/>
        <v>0</v>
      </c>
      <c r="F141" s="441">
        <f t="shared" si="78"/>
        <v>0</v>
      </c>
      <c r="G141" s="441">
        <f t="shared" si="78"/>
        <v>0</v>
      </c>
      <c r="H141" s="441">
        <f t="shared" si="78"/>
        <v>0</v>
      </c>
      <c r="I141" s="441">
        <f t="shared" si="78"/>
        <v>0</v>
      </c>
      <c r="J141" s="441">
        <f t="shared" si="78"/>
        <v>0</v>
      </c>
      <c r="K141" s="441">
        <f t="shared" si="78"/>
        <v>0</v>
      </c>
      <c r="L141" s="442">
        <f t="shared" si="78"/>
        <v>0</v>
      </c>
    </row>
    <row r="142" spans="1:12" ht="18" customHeight="1">
      <c r="A142" s="450"/>
      <c r="B142" s="433"/>
      <c r="C142" s="419" t="s">
        <v>703</v>
      </c>
      <c r="D142" s="430" t="s">
        <v>973</v>
      </c>
      <c r="E142" s="400">
        <f t="shared" si="77"/>
        <v>0</v>
      </c>
      <c r="F142" s="441">
        <f t="shared" si="78"/>
        <v>0</v>
      </c>
      <c r="G142" s="441">
        <f t="shared" si="78"/>
        <v>0</v>
      </c>
      <c r="H142" s="441">
        <f t="shared" si="78"/>
        <v>0</v>
      </c>
      <c r="I142" s="441">
        <f t="shared" si="78"/>
        <v>0</v>
      </c>
      <c r="J142" s="441">
        <f t="shared" si="78"/>
        <v>0</v>
      </c>
      <c r="K142" s="441">
        <f t="shared" si="78"/>
        <v>0</v>
      </c>
      <c r="L142" s="442">
        <f t="shared" si="78"/>
        <v>0</v>
      </c>
    </row>
    <row r="143" spans="1:12" ht="18" customHeight="1">
      <c r="A143" s="450"/>
      <c r="B143" s="433"/>
      <c r="C143" s="419" t="s">
        <v>608</v>
      </c>
      <c r="D143" s="430" t="s">
        <v>972</v>
      </c>
      <c r="E143" s="400">
        <f t="shared" si="77"/>
        <v>0</v>
      </c>
      <c r="F143" s="441">
        <f t="shared" si="78"/>
        <v>0</v>
      </c>
      <c r="G143" s="441">
        <f t="shared" si="78"/>
        <v>0</v>
      </c>
      <c r="H143" s="441">
        <f t="shared" si="78"/>
        <v>0</v>
      </c>
      <c r="I143" s="441">
        <f t="shared" si="78"/>
        <v>0</v>
      </c>
      <c r="J143" s="441">
        <f t="shared" si="78"/>
        <v>0</v>
      </c>
      <c r="K143" s="441">
        <f t="shared" si="78"/>
        <v>0</v>
      </c>
      <c r="L143" s="442">
        <f t="shared" si="78"/>
        <v>0</v>
      </c>
    </row>
    <row r="144" spans="1:12" ht="39" customHeight="1">
      <c r="A144" s="450"/>
      <c r="B144" s="1107" t="s">
        <v>1187</v>
      </c>
      <c r="C144" s="1107"/>
      <c r="D144" s="430" t="s">
        <v>970</v>
      </c>
      <c r="E144" s="400">
        <f t="shared" si="77"/>
        <v>0</v>
      </c>
      <c r="F144" s="441">
        <f aca="true" t="shared" si="79" ref="F144:L144">SUM(F145:F147)</f>
        <v>0</v>
      </c>
      <c r="G144" s="441">
        <f t="shared" si="79"/>
        <v>0</v>
      </c>
      <c r="H144" s="441">
        <f t="shared" si="79"/>
        <v>0</v>
      </c>
      <c r="I144" s="441">
        <f t="shared" si="79"/>
        <v>0</v>
      </c>
      <c r="J144" s="441">
        <f t="shared" si="79"/>
        <v>0</v>
      </c>
      <c r="K144" s="441">
        <f t="shared" si="79"/>
        <v>0</v>
      </c>
      <c r="L144" s="442">
        <f t="shared" si="79"/>
        <v>0</v>
      </c>
    </row>
    <row r="145" spans="1:12" ht="18" customHeight="1">
      <c r="A145" s="450"/>
      <c r="B145" s="459"/>
      <c r="C145" s="411" t="s">
        <v>601</v>
      </c>
      <c r="D145" s="430" t="s">
        <v>969</v>
      </c>
      <c r="E145" s="400">
        <f t="shared" si="77"/>
        <v>0</v>
      </c>
      <c r="F145" s="441">
        <f aca="true" t="shared" si="80" ref="F145:L147">F353</f>
        <v>0</v>
      </c>
      <c r="G145" s="441">
        <f t="shared" si="80"/>
        <v>0</v>
      </c>
      <c r="H145" s="441">
        <f t="shared" si="80"/>
        <v>0</v>
      </c>
      <c r="I145" s="441">
        <f t="shared" si="80"/>
        <v>0</v>
      </c>
      <c r="J145" s="441">
        <f t="shared" si="80"/>
        <v>0</v>
      </c>
      <c r="K145" s="441">
        <f t="shared" si="80"/>
        <v>0</v>
      </c>
      <c r="L145" s="442">
        <f t="shared" si="80"/>
        <v>0</v>
      </c>
    </row>
    <row r="146" spans="1:12" ht="18" customHeight="1">
      <c r="A146" s="450"/>
      <c r="B146" s="459"/>
      <c r="C146" s="411" t="s">
        <v>602</v>
      </c>
      <c r="D146" s="430" t="s">
        <v>968</v>
      </c>
      <c r="E146" s="400">
        <f t="shared" si="77"/>
        <v>0</v>
      </c>
      <c r="F146" s="441">
        <f t="shared" si="80"/>
        <v>0</v>
      </c>
      <c r="G146" s="441">
        <f t="shared" si="80"/>
        <v>0</v>
      </c>
      <c r="H146" s="441">
        <f t="shared" si="80"/>
        <v>0</v>
      </c>
      <c r="I146" s="441">
        <f t="shared" si="80"/>
        <v>0</v>
      </c>
      <c r="J146" s="441">
        <f t="shared" si="80"/>
        <v>0</v>
      </c>
      <c r="K146" s="441">
        <f t="shared" si="80"/>
        <v>0</v>
      </c>
      <c r="L146" s="442">
        <f t="shared" si="80"/>
        <v>0</v>
      </c>
    </row>
    <row r="147" spans="1:12" ht="18" customHeight="1">
      <c r="A147" s="450"/>
      <c r="B147" s="433"/>
      <c r="C147" s="419" t="s">
        <v>608</v>
      </c>
      <c r="D147" s="430" t="s">
        <v>967</v>
      </c>
      <c r="E147" s="400">
        <f t="shared" si="77"/>
        <v>0</v>
      </c>
      <c r="F147" s="441">
        <f t="shared" si="80"/>
        <v>0</v>
      </c>
      <c r="G147" s="441">
        <f t="shared" si="80"/>
        <v>0</v>
      </c>
      <c r="H147" s="441">
        <f t="shared" si="80"/>
        <v>0</v>
      </c>
      <c r="I147" s="441">
        <f t="shared" si="80"/>
        <v>0</v>
      </c>
      <c r="J147" s="441">
        <f t="shared" si="80"/>
        <v>0</v>
      </c>
      <c r="K147" s="441">
        <f t="shared" si="80"/>
        <v>0</v>
      </c>
      <c r="L147" s="442">
        <f t="shared" si="80"/>
        <v>0</v>
      </c>
    </row>
    <row r="148" spans="1:12" ht="41.25" customHeight="1">
      <c r="A148" s="460"/>
      <c r="B148" s="1107" t="s">
        <v>966</v>
      </c>
      <c r="C148" s="1107"/>
      <c r="D148" s="445" t="s">
        <v>965</v>
      </c>
      <c r="E148" s="400">
        <f t="shared" si="77"/>
        <v>0</v>
      </c>
      <c r="F148" s="441">
        <f aca="true" t="shared" si="81" ref="F148:L148">SUM(F149:F152)</f>
        <v>0</v>
      </c>
      <c r="G148" s="441">
        <f t="shared" si="81"/>
        <v>0</v>
      </c>
      <c r="H148" s="441">
        <f t="shared" si="81"/>
        <v>0</v>
      </c>
      <c r="I148" s="441">
        <f t="shared" si="81"/>
        <v>0</v>
      </c>
      <c r="J148" s="441">
        <f t="shared" si="81"/>
        <v>0</v>
      </c>
      <c r="K148" s="441">
        <f t="shared" si="81"/>
        <v>0</v>
      </c>
      <c r="L148" s="442">
        <f t="shared" si="81"/>
        <v>0</v>
      </c>
    </row>
    <row r="149" spans="1:12" ht="18" customHeight="1">
      <c r="A149" s="460"/>
      <c r="B149" s="461"/>
      <c r="C149" s="419" t="s">
        <v>601</v>
      </c>
      <c r="D149" s="445" t="s">
        <v>964</v>
      </c>
      <c r="E149" s="400">
        <f t="shared" si="77"/>
        <v>0</v>
      </c>
      <c r="F149" s="422">
        <f aca="true" t="shared" si="82" ref="F149:L152">F357</f>
        <v>0</v>
      </c>
      <c r="G149" s="422">
        <f t="shared" si="82"/>
        <v>0</v>
      </c>
      <c r="H149" s="422">
        <f t="shared" si="82"/>
        <v>0</v>
      </c>
      <c r="I149" s="422">
        <f t="shared" si="82"/>
        <v>0</v>
      </c>
      <c r="J149" s="422">
        <f t="shared" si="82"/>
        <v>0</v>
      </c>
      <c r="K149" s="422">
        <f t="shared" si="82"/>
        <v>0</v>
      </c>
      <c r="L149" s="423">
        <f t="shared" si="82"/>
        <v>0</v>
      </c>
    </row>
    <row r="150" spans="1:12" ht="18" customHeight="1">
      <c r="A150" s="460"/>
      <c r="B150" s="461"/>
      <c r="C150" s="419" t="s">
        <v>602</v>
      </c>
      <c r="D150" s="445" t="s">
        <v>963</v>
      </c>
      <c r="E150" s="400">
        <f t="shared" si="77"/>
        <v>0</v>
      </c>
      <c r="F150" s="422">
        <f t="shared" si="82"/>
        <v>0</v>
      </c>
      <c r="G150" s="422">
        <f t="shared" si="82"/>
        <v>0</v>
      </c>
      <c r="H150" s="422">
        <f t="shared" si="82"/>
        <v>0</v>
      </c>
      <c r="I150" s="422">
        <f t="shared" si="82"/>
        <v>0</v>
      </c>
      <c r="J150" s="422">
        <f t="shared" si="82"/>
        <v>0</v>
      </c>
      <c r="K150" s="422">
        <f t="shared" si="82"/>
        <v>0</v>
      </c>
      <c r="L150" s="423">
        <f t="shared" si="82"/>
        <v>0</v>
      </c>
    </row>
    <row r="151" spans="1:12" ht="18" customHeight="1">
      <c r="A151" s="460"/>
      <c r="B151" s="461"/>
      <c r="C151" s="419" t="s">
        <v>703</v>
      </c>
      <c r="D151" s="445" t="s">
        <v>962</v>
      </c>
      <c r="E151" s="400">
        <f t="shared" si="77"/>
        <v>0</v>
      </c>
      <c r="F151" s="422">
        <f t="shared" si="82"/>
        <v>0</v>
      </c>
      <c r="G151" s="422">
        <f t="shared" si="82"/>
        <v>0</v>
      </c>
      <c r="H151" s="422">
        <f t="shared" si="82"/>
        <v>0</v>
      </c>
      <c r="I151" s="422">
        <f t="shared" si="82"/>
        <v>0</v>
      </c>
      <c r="J151" s="422">
        <f t="shared" si="82"/>
        <v>0</v>
      </c>
      <c r="K151" s="422">
        <f t="shared" si="82"/>
        <v>0</v>
      </c>
      <c r="L151" s="423">
        <f t="shared" si="82"/>
        <v>0</v>
      </c>
    </row>
    <row r="152" spans="1:12" ht="18" customHeight="1">
      <c r="A152" s="450"/>
      <c r="B152" s="433"/>
      <c r="C152" s="419" t="s">
        <v>608</v>
      </c>
      <c r="D152" s="445" t="s">
        <v>961</v>
      </c>
      <c r="E152" s="400">
        <f t="shared" si="77"/>
        <v>0</v>
      </c>
      <c r="F152" s="422">
        <f t="shared" si="82"/>
        <v>0</v>
      </c>
      <c r="G152" s="422">
        <f t="shared" si="82"/>
        <v>0</v>
      </c>
      <c r="H152" s="422">
        <f t="shared" si="82"/>
        <v>0</v>
      </c>
      <c r="I152" s="422">
        <f t="shared" si="82"/>
        <v>0</v>
      </c>
      <c r="J152" s="422">
        <f t="shared" si="82"/>
        <v>0</v>
      </c>
      <c r="K152" s="422">
        <f t="shared" si="82"/>
        <v>0</v>
      </c>
      <c r="L152" s="423">
        <f t="shared" si="82"/>
        <v>0</v>
      </c>
    </row>
    <row r="153" spans="1:12" ht="45" customHeight="1">
      <c r="A153" s="460"/>
      <c r="B153" s="1107" t="s">
        <v>960</v>
      </c>
      <c r="C153" s="1107"/>
      <c r="D153" s="445" t="s">
        <v>959</v>
      </c>
      <c r="E153" s="400">
        <f t="shared" si="77"/>
        <v>0</v>
      </c>
      <c r="F153" s="441">
        <f aca="true" t="shared" si="83" ref="F153:L153">SUM(F154:F157)</f>
        <v>0</v>
      </c>
      <c r="G153" s="441">
        <f t="shared" si="83"/>
        <v>0</v>
      </c>
      <c r="H153" s="441">
        <f t="shared" si="83"/>
        <v>0</v>
      </c>
      <c r="I153" s="441">
        <f t="shared" si="83"/>
        <v>0</v>
      </c>
      <c r="J153" s="441">
        <f t="shared" si="83"/>
        <v>0</v>
      </c>
      <c r="K153" s="441">
        <f t="shared" si="83"/>
        <v>0</v>
      </c>
      <c r="L153" s="442">
        <f t="shared" si="83"/>
        <v>0</v>
      </c>
    </row>
    <row r="154" spans="1:12" ht="18" customHeight="1">
      <c r="A154" s="460"/>
      <c r="B154" s="461"/>
      <c r="C154" s="419" t="s">
        <v>601</v>
      </c>
      <c r="D154" s="445" t="s">
        <v>958</v>
      </c>
      <c r="E154" s="400">
        <f t="shared" si="77"/>
        <v>0</v>
      </c>
      <c r="F154" s="422">
        <f aca="true" t="shared" si="84" ref="F154:L157">F362</f>
        <v>0</v>
      </c>
      <c r="G154" s="422">
        <f t="shared" si="84"/>
        <v>0</v>
      </c>
      <c r="H154" s="422">
        <f t="shared" si="84"/>
        <v>0</v>
      </c>
      <c r="I154" s="422">
        <f t="shared" si="84"/>
        <v>0</v>
      </c>
      <c r="J154" s="422">
        <f t="shared" si="84"/>
        <v>0</v>
      </c>
      <c r="K154" s="422">
        <f t="shared" si="84"/>
        <v>0</v>
      </c>
      <c r="L154" s="423">
        <f t="shared" si="84"/>
        <v>0</v>
      </c>
    </row>
    <row r="155" spans="1:12" ht="18" customHeight="1">
      <c r="A155" s="460"/>
      <c r="B155" s="461"/>
      <c r="C155" s="419" t="s">
        <v>602</v>
      </c>
      <c r="D155" s="445" t="s">
        <v>957</v>
      </c>
      <c r="E155" s="400">
        <f t="shared" si="77"/>
        <v>0</v>
      </c>
      <c r="F155" s="422">
        <f t="shared" si="84"/>
        <v>0</v>
      </c>
      <c r="G155" s="422">
        <f t="shared" si="84"/>
        <v>0</v>
      </c>
      <c r="H155" s="422">
        <f t="shared" si="84"/>
        <v>0</v>
      </c>
      <c r="I155" s="422">
        <f t="shared" si="84"/>
        <v>0</v>
      </c>
      <c r="J155" s="422">
        <f t="shared" si="84"/>
        <v>0</v>
      </c>
      <c r="K155" s="422">
        <f t="shared" si="84"/>
        <v>0</v>
      </c>
      <c r="L155" s="423">
        <f t="shared" si="84"/>
        <v>0</v>
      </c>
    </row>
    <row r="156" spans="1:12" ht="18" customHeight="1">
      <c r="A156" s="462"/>
      <c r="B156" s="463"/>
      <c r="C156" s="464" t="s">
        <v>703</v>
      </c>
      <c r="D156" s="465" t="s">
        <v>956</v>
      </c>
      <c r="E156" s="400">
        <f t="shared" si="77"/>
        <v>0</v>
      </c>
      <c r="F156" s="422">
        <f t="shared" si="84"/>
        <v>0</v>
      </c>
      <c r="G156" s="422">
        <f t="shared" si="84"/>
        <v>0</v>
      </c>
      <c r="H156" s="422">
        <f t="shared" si="84"/>
        <v>0</v>
      </c>
      <c r="I156" s="422">
        <f t="shared" si="84"/>
        <v>0</v>
      </c>
      <c r="J156" s="422">
        <f t="shared" si="84"/>
        <v>0</v>
      </c>
      <c r="K156" s="422">
        <f t="shared" si="84"/>
        <v>0</v>
      </c>
      <c r="L156" s="423">
        <f t="shared" si="84"/>
        <v>0</v>
      </c>
    </row>
    <row r="157" spans="1:12" ht="18" customHeight="1">
      <c r="A157" s="450"/>
      <c r="B157" s="433"/>
      <c r="C157" s="419" t="s">
        <v>608</v>
      </c>
      <c r="D157" s="465" t="s">
        <v>955</v>
      </c>
      <c r="E157" s="400">
        <f t="shared" si="77"/>
        <v>0</v>
      </c>
      <c r="F157" s="422">
        <f t="shared" si="84"/>
        <v>0</v>
      </c>
      <c r="G157" s="422">
        <f t="shared" si="84"/>
        <v>0</v>
      </c>
      <c r="H157" s="422">
        <f t="shared" si="84"/>
        <v>0</v>
      </c>
      <c r="I157" s="422">
        <f t="shared" si="84"/>
        <v>0</v>
      </c>
      <c r="J157" s="422">
        <f t="shared" si="84"/>
        <v>0</v>
      </c>
      <c r="K157" s="422">
        <f t="shared" si="84"/>
        <v>0</v>
      </c>
      <c r="L157" s="423">
        <f t="shared" si="84"/>
        <v>0</v>
      </c>
    </row>
    <row r="158" spans="1:12" s="424" customFormat="1" ht="15.75">
      <c r="A158" s="1108" t="s">
        <v>954</v>
      </c>
      <c r="B158" s="1109"/>
      <c r="C158" s="1110"/>
      <c r="D158" s="466" t="s">
        <v>953</v>
      </c>
      <c r="E158" s="400">
        <f t="shared" si="77"/>
        <v>0</v>
      </c>
      <c r="F158" s="467">
        <f aca="true" t="shared" si="85" ref="F158:L158">F159</f>
        <v>0</v>
      </c>
      <c r="G158" s="467">
        <f t="shared" si="85"/>
        <v>0</v>
      </c>
      <c r="H158" s="467">
        <f t="shared" si="85"/>
        <v>0</v>
      </c>
      <c r="I158" s="467">
        <f t="shared" si="85"/>
        <v>0</v>
      </c>
      <c r="J158" s="467">
        <f t="shared" si="85"/>
        <v>0</v>
      </c>
      <c r="K158" s="467">
        <f t="shared" si="85"/>
        <v>0</v>
      </c>
      <c r="L158" s="468">
        <f t="shared" si="85"/>
        <v>0</v>
      </c>
    </row>
    <row r="159" spans="1:12" s="424" customFormat="1" ht="39.75" customHeight="1">
      <c r="A159" s="448"/>
      <c r="B159" s="1109" t="s">
        <v>828</v>
      </c>
      <c r="C159" s="1110"/>
      <c r="D159" s="445" t="s">
        <v>952</v>
      </c>
      <c r="E159" s="400">
        <f t="shared" si="77"/>
        <v>0</v>
      </c>
      <c r="F159" s="469">
        <f aca="true" t="shared" si="86" ref="F159:L159">F367</f>
        <v>0</v>
      </c>
      <c r="G159" s="469">
        <f t="shared" si="86"/>
        <v>0</v>
      </c>
      <c r="H159" s="469">
        <f t="shared" si="86"/>
        <v>0</v>
      </c>
      <c r="I159" s="469">
        <f t="shared" si="86"/>
        <v>0</v>
      </c>
      <c r="J159" s="469">
        <f t="shared" si="86"/>
        <v>0</v>
      </c>
      <c r="K159" s="469">
        <f t="shared" si="86"/>
        <v>0</v>
      </c>
      <c r="L159" s="470">
        <f t="shared" si="86"/>
        <v>0</v>
      </c>
    </row>
    <row r="160" spans="1:12" s="424" customFormat="1" ht="45.75" customHeight="1">
      <c r="A160" s="1108" t="s">
        <v>1186</v>
      </c>
      <c r="B160" s="1109"/>
      <c r="C160" s="1110"/>
      <c r="D160" s="439" t="s">
        <v>950</v>
      </c>
      <c r="E160" s="400">
        <f t="shared" si="77"/>
        <v>0</v>
      </c>
      <c r="F160" s="471">
        <f aca="true" t="shared" si="87" ref="F160:L160">F161+F165+F169+F173+F177+F181+F185+F189+F193+F197+F202+F205</f>
        <v>0</v>
      </c>
      <c r="G160" s="471">
        <f t="shared" si="87"/>
        <v>0</v>
      </c>
      <c r="H160" s="471">
        <f t="shared" si="87"/>
        <v>0</v>
      </c>
      <c r="I160" s="471">
        <f t="shared" si="87"/>
        <v>0</v>
      </c>
      <c r="J160" s="471">
        <f t="shared" si="87"/>
        <v>0</v>
      </c>
      <c r="K160" s="471">
        <f t="shared" si="87"/>
        <v>0</v>
      </c>
      <c r="L160" s="472">
        <f t="shared" si="87"/>
        <v>0</v>
      </c>
    </row>
    <row r="161" spans="1:12" s="424" customFormat="1" ht="33" customHeight="1">
      <c r="A161" s="473"/>
      <c r="B161" s="1119" t="s">
        <v>1185</v>
      </c>
      <c r="C161" s="1110"/>
      <c r="D161" s="474" t="s">
        <v>948</v>
      </c>
      <c r="E161" s="400">
        <f t="shared" si="77"/>
        <v>0</v>
      </c>
      <c r="F161" s="471">
        <f aca="true" t="shared" si="88" ref="F161:L161">F162+F163+F164</f>
        <v>0</v>
      </c>
      <c r="G161" s="471">
        <f t="shared" si="88"/>
        <v>0</v>
      </c>
      <c r="H161" s="471">
        <f t="shared" si="88"/>
        <v>0</v>
      </c>
      <c r="I161" s="471">
        <f t="shared" si="88"/>
        <v>0</v>
      </c>
      <c r="J161" s="471">
        <f t="shared" si="88"/>
        <v>0</v>
      </c>
      <c r="K161" s="471">
        <f t="shared" si="88"/>
        <v>0</v>
      </c>
      <c r="L161" s="472">
        <f t="shared" si="88"/>
        <v>0</v>
      </c>
    </row>
    <row r="162" spans="1:12" s="424" customFormat="1" ht="15.75">
      <c r="A162" s="460"/>
      <c r="B162" s="461"/>
      <c r="C162" s="419" t="s">
        <v>601</v>
      </c>
      <c r="D162" s="445" t="s">
        <v>947</v>
      </c>
      <c r="E162" s="400">
        <f t="shared" si="77"/>
        <v>0</v>
      </c>
      <c r="F162" s="422">
        <f aca="true" t="shared" si="89" ref="F162:L164">F370</f>
        <v>0</v>
      </c>
      <c r="G162" s="422">
        <f t="shared" si="89"/>
        <v>0</v>
      </c>
      <c r="H162" s="422">
        <f t="shared" si="89"/>
        <v>0</v>
      </c>
      <c r="I162" s="422">
        <f t="shared" si="89"/>
        <v>0</v>
      </c>
      <c r="J162" s="422">
        <f t="shared" si="89"/>
        <v>0</v>
      </c>
      <c r="K162" s="422">
        <f t="shared" si="89"/>
        <v>0</v>
      </c>
      <c r="L162" s="423">
        <f t="shared" si="89"/>
        <v>0</v>
      </c>
    </row>
    <row r="163" spans="1:12" s="424" customFormat="1" ht="15.75">
      <c r="A163" s="460"/>
      <c r="B163" s="461"/>
      <c r="C163" s="419" t="s">
        <v>602</v>
      </c>
      <c r="D163" s="445" t="s">
        <v>946</v>
      </c>
      <c r="E163" s="400">
        <f t="shared" si="77"/>
        <v>0</v>
      </c>
      <c r="F163" s="422">
        <f t="shared" si="89"/>
        <v>0</v>
      </c>
      <c r="G163" s="422">
        <f t="shared" si="89"/>
        <v>0</v>
      </c>
      <c r="H163" s="422">
        <f t="shared" si="89"/>
        <v>0</v>
      </c>
      <c r="I163" s="422">
        <f t="shared" si="89"/>
        <v>0</v>
      </c>
      <c r="J163" s="422">
        <f t="shared" si="89"/>
        <v>0</v>
      </c>
      <c r="K163" s="422">
        <f t="shared" si="89"/>
        <v>0</v>
      </c>
      <c r="L163" s="423">
        <f t="shared" si="89"/>
        <v>0</v>
      </c>
    </row>
    <row r="164" spans="1:12" s="424" customFormat="1" ht="15.75">
      <c r="A164" s="462"/>
      <c r="B164" s="463"/>
      <c r="C164" s="464" t="s">
        <v>703</v>
      </c>
      <c r="D164" s="465" t="s">
        <v>945</v>
      </c>
      <c r="E164" s="400">
        <f t="shared" si="77"/>
        <v>0</v>
      </c>
      <c r="F164" s="422">
        <f t="shared" si="89"/>
        <v>0</v>
      </c>
      <c r="G164" s="422">
        <f t="shared" si="89"/>
        <v>0</v>
      </c>
      <c r="H164" s="422">
        <f t="shared" si="89"/>
        <v>0</v>
      </c>
      <c r="I164" s="422">
        <f t="shared" si="89"/>
        <v>0</v>
      </c>
      <c r="J164" s="422">
        <f t="shared" si="89"/>
        <v>0</v>
      </c>
      <c r="K164" s="422">
        <f t="shared" si="89"/>
        <v>0</v>
      </c>
      <c r="L164" s="423">
        <f t="shared" si="89"/>
        <v>0</v>
      </c>
    </row>
    <row r="165" spans="1:12" s="424" customFormat="1" ht="15.75">
      <c r="A165" s="475"/>
      <c r="B165" s="1103" t="s">
        <v>944</v>
      </c>
      <c r="C165" s="1104"/>
      <c r="D165" s="474" t="s">
        <v>943</v>
      </c>
      <c r="E165" s="400">
        <f t="shared" si="77"/>
        <v>0</v>
      </c>
      <c r="F165" s="469">
        <f aca="true" t="shared" si="90" ref="F165:L165">F166+F167+F168</f>
        <v>0</v>
      </c>
      <c r="G165" s="469">
        <f t="shared" si="90"/>
        <v>0</v>
      </c>
      <c r="H165" s="469">
        <f t="shared" si="90"/>
        <v>0</v>
      </c>
      <c r="I165" s="469">
        <f t="shared" si="90"/>
        <v>0</v>
      </c>
      <c r="J165" s="469">
        <f t="shared" si="90"/>
        <v>0</v>
      </c>
      <c r="K165" s="469">
        <f t="shared" si="90"/>
        <v>0</v>
      </c>
      <c r="L165" s="470">
        <f t="shared" si="90"/>
        <v>0</v>
      </c>
    </row>
    <row r="166" spans="1:12" s="424" customFormat="1" ht="15.75">
      <c r="A166" s="460"/>
      <c r="B166" s="461"/>
      <c r="C166" s="419" t="s">
        <v>601</v>
      </c>
      <c r="D166" s="445" t="s">
        <v>942</v>
      </c>
      <c r="E166" s="400">
        <f t="shared" si="77"/>
        <v>0</v>
      </c>
      <c r="F166" s="422">
        <f aca="true" t="shared" si="91" ref="F166:L168">F374</f>
        <v>0</v>
      </c>
      <c r="G166" s="422">
        <f t="shared" si="91"/>
        <v>0</v>
      </c>
      <c r="H166" s="422">
        <f t="shared" si="91"/>
        <v>0</v>
      </c>
      <c r="I166" s="422">
        <f t="shared" si="91"/>
        <v>0</v>
      </c>
      <c r="J166" s="422">
        <f t="shared" si="91"/>
        <v>0</v>
      </c>
      <c r="K166" s="422">
        <f t="shared" si="91"/>
        <v>0</v>
      </c>
      <c r="L166" s="423">
        <f t="shared" si="91"/>
        <v>0</v>
      </c>
    </row>
    <row r="167" spans="1:12" s="424" customFormat="1" ht="15.75">
      <c r="A167" s="460"/>
      <c r="B167" s="461"/>
      <c r="C167" s="419" t="s">
        <v>602</v>
      </c>
      <c r="D167" s="445" t="s">
        <v>941</v>
      </c>
      <c r="E167" s="400">
        <f t="shared" si="77"/>
        <v>0</v>
      </c>
      <c r="F167" s="422">
        <f t="shared" si="91"/>
        <v>0</v>
      </c>
      <c r="G167" s="422">
        <f t="shared" si="91"/>
        <v>0</v>
      </c>
      <c r="H167" s="422">
        <f t="shared" si="91"/>
        <v>0</v>
      </c>
      <c r="I167" s="422">
        <f t="shared" si="91"/>
        <v>0</v>
      </c>
      <c r="J167" s="422">
        <f t="shared" si="91"/>
        <v>0</v>
      </c>
      <c r="K167" s="422">
        <f t="shared" si="91"/>
        <v>0</v>
      </c>
      <c r="L167" s="423">
        <f t="shared" si="91"/>
        <v>0</v>
      </c>
    </row>
    <row r="168" spans="1:12" s="424" customFormat="1" ht="15.75">
      <c r="A168" s="462"/>
      <c r="B168" s="463"/>
      <c r="C168" s="464" t="s">
        <v>703</v>
      </c>
      <c r="D168" s="465" t="s">
        <v>940</v>
      </c>
      <c r="E168" s="400">
        <f t="shared" si="77"/>
        <v>0</v>
      </c>
      <c r="F168" s="422">
        <f t="shared" si="91"/>
        <v>0</v>
      </c>
      <c r="G168" s="422">
        <f t="shared" si="91"/>
        <v>0</v>
      </c>
      <c r="H168" s="422">
        <f t="shared" si="91"/>
        <v>0</v>
      </c>
      <c r="I168" s="422">
        <f t="shared" si="91"/>
        <v>0</v>
      </c>
      <c r="J168" s="422">
        <f t="shared" si="91"/>
        <v>0</v>
      </c>
      <c r="K168" s="422">
        <f t="shared" si="91"/>
        <v>0</v>
      </c>
      <c r="L168" s="423">
        <f t="shared" si="91"/>
        <v>0</v>
      </c>
    </row>
    <row r="169" spans="1:12" s="424" customFormat="1" ht="15.75">
      <c r="A169" s="475"/>
      <c r="B169" s="1103" t="s">
        <v>939</v>
      </c>
      <c r="C169" s="1104"/>
      <c r="D169" s="474" t="s">
        <v>938</v>
      </c>
      <c r="E169" s="400">
        <f t="shared" si="77"/>
        <v>0</v>
      </c>
      <c r="F169" s="476">
        <f aca="true" t="shared" si="92" ref="F169:L169">F170+F171+F172</f>
        <v>0</v>
      </c>
      <c r="G169" s="476">
        <f t="shared" si="92"/>
        <v>0</v>
      </c>
      <c r="H169" s="476">
        <f t="shared" si="92"/>
        <v>0</v>
      </c>
      <c r="I169" s="476">
        <f t="shared" si="92"/>
        <v>0</v>
      </c>
      <c r="J169" s="476">
        <f t="shared" si="92"/>
        <v>0</v>
      </c>
      <c r="K169" s="476">
        <f t="shared" si="92"/>
        <v>0</v>
      </c>
      <c r="L169" s="477">
        <f t="shared" si="92"/>
        <v>0</v>
      </c>
    </row>
    <row r="170" spans="1:12" s="424" customFormat="1" ht="15.75">
      <c r="A170" s="460"/>
      <c r="B170" s="461"/>
      <c r="C170" s="419" t="s">
        <v>601</v>
      </c>
      <c r="D170" s="445" t="s">
        <v>937</v>
      </c>
      <c r="E170" s="400">
        <f t="shared" si="77"/>
        <v>0</v>
      </c>
      <c r="F170" s="422">
        <f aca="true" t="shared" si="93" ref="F170:L172">F378</f>
        <v>0</v>
      </c>
      <c r="G170" s="422">
        <f t="shared" si="93"/>
        <v>0</v>
      </c>
      <c r="H170" s="422">
        <f t="shared" si="93"/>
        <v>0</v>
      </c>
      <c r="I170" s="422">
        <f t="shared" si="93"/>
        <v>0</v>
      </c>
      <c r="J170" s="422">
        <f t="shared" si="93"/>
        <v>0</v>
      </c>
      <c r="K170" s="422">
        <f t="shared" si="93"/>
        <v>0</v>
      </c>
      <c r="L170" s="423">
        <f t="shared" si="93"/>
        <v>0</v>
      </c>
    </row>
    <row r="171" spans="1:12" s="424" customFormat="1" ht="15.75">
      <c r="A171" s="460"/>
      <c r="B171" s="461"/>
      <c r="C171" s="419" t="s">
        <v>602</v>
      </c>
      <c r="D171" s="445" t="s">
        <v>936</v>
      </c>
      <c r="E171" s="400">
        <f t="shared" si="77"/>
        <v>0</v>
      </c>
      <c r="F171" s="422">
        <f t="shared" si="93"/>
        <v>0</v>
      </c>
      <c r="G171" s="422">
        <f t="shared" si="93"/>
        <v>0</v>
      </c>
      <c r="H171" s="422">
        <f t="shared" si="93"/>
        <v>0</v>
      </c>
      <c r="I171" s="422">
        <f t="shared" si="93"/>
        <v>0</v>
      </c>
      <c r="J171" s="422">
        <f t="shared" si="93"/>
        <v>0</v>
      </c>
      <c r="K171" s="422">
        <f t="shared" si="93"/>
        <v>0</v>
      </c>
      <c r="L171" s="423">
        <f t="shared" si="93"/>
        <v>0</v>
      </c>
    </row>
    <row r="172" spans="1:12" s="424" customFormat="1" ht="15.75">
      <c r="A172" s="462"/>
      <c r="B172" s="463"/>
      <c r="C172" s="464" t="s">
        <v>703</v>
      </c>
      <c r="D172" s="465" t="s">
        <v>935</v>
      </c>
      <c r="E172" s="400">
        <f t="shared" si="77"/>
        <v>0</v>
      </c>
      <c r="F172" s="422">
        <f t="shared" si="93"/>
        <v>0</v>
      </c>
      <c r="G172" s="422">
        <f t="shared" si="93"/>
        <v>0</v>
      </c>
      <c r="H172" s="422">
        <f t="shared" si="93"/>
        <v>0</v>
      </c>
      <c r="I172" s="422">
        <f t="shared" si="93"/>
        <v>0</v>
      </c>
      <c r="J172" s="422">
        <f t="shared" si="93"/>
        <v>0</v>
      </c>
      <c r="K172" s="422">
        <f t="shared" si="93"/>
        <v>0</v>
      </c>
      <c r="L172" s="423">
        <f t="shared" si="93"/>
        <v>0</v>
      </c>
    </row>
    <row r="173" spans="1:12" s="424" customFormat="1" ht="15.75">
      <c r="A173" s="475"/>
      <c r="B173" s="1105" t="s">
        <v>934</v>
      </c>
      <c r="C173" s="1106"/>
      <c r="D173" s="474" t="s">
        <v>933</v>
      </c>
      <c r="E173" s="400">
        <f t="shared" si="77"/>
        <v>0</v>
      </c>
      <c r="F173" s="469">
        <f aca="true" t="shared" si="94" ref="F173:L173">F174+F175+F176</f>
        <v>0</v>
      </c>
      <c r="G173" s="469">
        <f t="shared" si="94"/>
        <v>0</v>
      </c>
      <c r="H173" s="469">
        <f t="shared" si="94"/>
        <v>0</v>
      </c>
      <c r="I173" s="469">
        <f t="shared" si="94"/>
        <v>0</v>
      </c>
      <c r="J173" s="469">
        <f t="shared" si="94"/>
        <v>0</v>
      </c>
      <c r="K173" s="469">
        <f t="shared" si="94"/>
        <v>0</v>
      </c>
      <c r="L173" s="470">
        <f t="shared" si="94"/>
        <v>0</v>
      </c>
    </row>
    <row r="174" spans="1:12" s="424" customFormat="1" ht="15.75">
      <c r="A174" s="460"/>
      <c r="B174" s="461"/>
      <c r="C174" s="419" t="s">
        <v>601</v>
      </c>
      <c r="D174" s="445" t="s">
        <v>932</v>
      </c>
      <c r="E174" s="400">
        <f t="shared" si="77"/>
        <v>0</v>
      </c>
      <c r="F174" s="422">
        <f aca="true" t="shared" si="95" ref="F174:L176">F382</f>
        <v>0</v>
      </c>
      <c r="G174" s="422">
        <f t="shared" si="95"/>
        <v>0</v>
      </c>
      <c r="H174" s="422">
        <f t="shared" si="95"/>
        <v>0</v>
      </c>
      <c r="I174" s="422">
        <f t="shared" si="95"/>
        <v>0</v>
      </c>
      <c r="J174" s="422">
        <f t="shared" si="95"/>
        <v>0</v>
      </c>
      <c r="K174" s="422">
        <f t="shared" si="95"/>
        <v>0</v>
      </c>
      <c r="L174" s="423">
        <f t="shared" si="95"/>
        <v>0</v>
      </c>
    </row>
    <row r="175" spans="1:12" s="424" customFormat="1" ht="15.75">
      <c r="A175" s="460"/>
      <c r="B175" s="461"/>
      <c r="C175" s="419" t="s">
        <v>602</v>
      </c>
      <c r="D175" s="445" t="s">
        <v>931</v>
      </c>
      <c r="E175" s="400">
        <f t="shared" si="77"/>
        <v>0</v>
      </c>
      <c r="F175" s="422">
        <f t="shared" si="95"/>
        <v>0</v>
      </c>
      <c r="G175" s="422">
        <f t="shared" si="95"/>
        <v>0</v>
      </c>
      <c r="H175" s="422">
        <f t="shared" si="95"/>
        <v>0</v>
      </c>
      <c r="I175" s="422">
        <f t="shared" si="95"/>
        <v>0</v>
      </c>
      <c r="J175" s="422">
        <f t="shared" si="95"/>
        <v>0</v>
      </c>
      <c r="K175" s="422">
        <f t="shared" si="95"/>
        <v>0</v>
      </c>
      <c r="L175" s="423">
        <f t="shared" si="95"/>
        <v>0</v>
      </c>
    </row>
    <row r="176" spans="1:12" s="424" customFormat="1" ht="15.75">
      <c r="A176" s="462"/>
      <c r="B176" s="463"/>
      <c r="C176" s="464" t="s">
        <v>703</v>
      </c>
      <c r="D176" s="465" t="s">
        <v>930</v>
      </c>
      <c r="E176" s="400">
        <f t="shared" si="77"/>
        <v>0</v>
      </c>
      <c r="F176" s="422">
        <f t="shared" si="95"/>
        <v>0</v>
      </c>
      <c r="G176" s="422">
        <f t="shared" si="95"/>
        <v>0</v>
      </c>
      <c r="H176" s="422">
        <f t="shared" si="95"/>
        <v>0</v>
      </c>
      <c r="I176" s="422">
        <f t="shared" si="95"/>
        <v>0</v>
      </c>
      <c r="J176" s="422">
        <f t="shared" si="95"/>
        <v>0</v>
      </c>
      <c r="K176" s="422">
        <f t="shared" si="95"/>
        <v>0</v>
      </c>
      <c r="L176" s="423">
        <f t="shared" si="95"/>
        <v>0</v>
      </c>
    </row>
    <row r="177" spans="1:12" s="424" customFormat="1" ht="40.5" customHeight="1">
      <c r="A177" s="475"/>
      <c r="B177" s="1105" t="s">
        <v>929</v>
      </c>
      <c r="C177" s="1106"/>
      <c r="D177" s="474" t="s">
        <v>928</v>
      </c>
      <c r="E177" s="400">
        <f t="shared" si="77"/>
        <v>0</v>
      </c>
      <c r="F177" s="469">
        <f aca="true" t="shared" si="96" ref="F177:L177">F178+F179+F180</f>
        <v>0</v>
      </c>
      <c r="G177" s="469">
        <f t="shared" si="96"/>
        <v>0</v>
      </c>
      <c r="H177" s="469">
        <f t="shared" si="96"/>
        <v>0</v>
      </c>
      <c r="I177" s="469">
        <f t="shared" si="96"/>
        <v>0</v>
      </c>
      <c r="J177" s="469">
        <f t="shared" si="96"/>
        <v>0</v>
      </c>
      <c r="K177" s="469">
        <f t="shared" si="96"/>
        <v>0</v>
      </c>
      <c r="L177" s="470">
        <f t="shared" si="96"/>
        <v>0</v>
      </c>
    </row>
    <row r="178" spans="1:12" s="424" customFormat="1" ht="15.75">
      <c r="A178" s="460"/>
      <c r="B178" s="461"/>
      <c r="C178" s="419" t="s">
        <v>601</v>
      </c>
      <c r="D178" s="445" t="s">
        <v>927</v>
      </c>
      <c r="E178" s="400">
        <f t="shared" si="77"/>
        <v>0</v>
      </c>
      <c r="F178" s="422">
        <f aca="true" t="shared" si="97" ref="F178:L180">F386</f>
        <v>0</v>
      </c>
      <c r="G178" s="422">
        <f t="shared" si="97"/>
        <v>0</v>
      </c>
      <c r="H178" s="422">
        <f t="shared" si="97"/>
        <v>0</v>
      </c>
      <c r="I178" s="422">
        <f t="shared" si="97"/>
        <v>0</v>
      </c>
      <c r="J178" s="422">
        <f t="shared" si="97"/>
        <v>0</v>
      </c>
      <c r="K178" s="422">
        <f t="shared" si="97"/>
        <v>0</v>
      </c>
      <c r="L178" s="423">
        <f t="shared" si="97"/>
        <v>0</v>
      </c>
    </row>
    <row r="179" spans="1:12" s="424" customFormat="1" ht="15.75">
      <c r="A179" s="460"/>
      <c r="B179" s="461"/>
      <c r="C179" s="419" t="s">
        <v>602</v>
      </c>
      <c r="D179" s="445" t="s">
        <v>926</v>
      </c>
      <c r="E179" s="400">
        <f t="shared" si="77"/>
        <v>0</v>
      </c>
      <c r="F179" s="422">
        <f t="shared" si="97"/>
        <v>0</v>
      </c>
      <c r="G179" s="422">
        <f t="shared" si="97"/>
        <v>0</v>
      </c>
      <c r="H179" s="422">
        <f t="shared" si="97"/>
        <v>0</v>
      </c>
      <c r="I179" s="422">
        <f t="shared" si="97"/>
        <v>0</v>
      </c>
      <c r="J179" s="422">
        <f t="shared" si="97"/>
        <v>0</v>
      </c>
      <c r="K179" s="422">
        <f t="shared" si="97"/>
        <v>0</v>
      </c>
      <c r="L179" s="423">
        <f t="shared" si="97"/>
        <v>0</v>
      </c>
    </row>
    <row r="180" spans="1:12" s="424" customFormat="1" ht="15.75">
      <c r="A180" s="462"/>
      <c r="B180" s="463"/>
      <c r="C180" s="464" t="s">
        <v>703</v>
      </c>
      <c r="D180" s="465" t="s">
        <v>925</v>
      </c>
      <c r="E180" s="400">
        <f t="shared" si="77"/>
        <v>0</v>
      </c>
      <c r="F180" s="422">
        <f t="shared" si="97"/>
        <v>0</v>
      </c>
      <c r="G180" s="422">
        <f t="shared" si="97"/>
        <v>0</v>
      </c>
      <c r="H180" s="422">
        <f t="shared" si="97"/>
        <v>0</v>
      </c>
      <c r="I180" s="422">
        <f t="shared" si="97"/>
        <v>0</v>
      </c>
      <c r="J180" s="422">
        <f t="shared" si="97"/>
        <v>0</v>
      </c>
      <c r="K180" s="422">
        <f t="shared" si="97"/>
        <v>0</v>
      </c>
      <c r="L180" s="423">
        <f t="shared" si="97"/>
        <v>0</v>
      </c>
    </row>
    <row r="181" spans="1:12" s="424" customFormat="1" ht="15.75">
      <c r="A181" s="475"/>
      <c r="B181" s="1105" t="s">
        <v>924</v>
      </c>
      <c r="C181" s="1106"/>
      <c r="D181" s="474" t="s">
        <v>923</v>
      </c>
      <c r="E181" s="478">
        <f t="shared" si="77"/>
        <v>0</v>
      </c>
      <c r="F181" s="476">
        <f aca="true" t="shared" si="98" ref="F181:L181">F182+F183+F184</f>
        <v>0</v>
      </c>
      <c r="G181" s="476">
        <f t="shared" si="98"/>
        <v>0</v>
      </c>
      <c r="H181" s="476">
        <f t="shared" si="98"/>
        <v>0</v>
      </c>
      <c r="I181" s="476">
        <f t="shared" si="98"/>
        <v>0</v>
      </c>
      <c r="J181" s="476">
        <f t="shared" si="98"/>
        <v>0</v>
      </c>
      <c r="K181" s="476">
        <f t="shared" si="98"/>
        <v>0</v>
      </c>
      <c r="L181" s="477">
        <f t="shared" si="98"/>
        <v>0</v>
      </c>
    </row>
    <row r="182" spans="1:12" s="424" customFormat="1" ht="15.75">
      <c r="A182" s="460"/>
      <c r="B182" s="461"/>
      <c r="C182" s="419" t="s">
        <v>601</v>
      </c>
      <c r="D182" s="445" t="s">
        <v>922</v>
      </c>
      <c r="E182" s="478">
        <f t="shared" si="77"/>
        <v>0</v>
      </c>
      <c r="F182" s="422">
        <f aca="true" t="shared" si="99" ref="F182:L184">F390</f>
        <v>0</v>
      </c>
      <c r="G182" s="422">
        <f t="shared" si="99"/>
        <v>0</v>
      </c>
      <c r="H182" s="422">
        <f t="shared" si="99"/>
        <v>0</v>
      </c>
      <c r="I182" s="422">
        <f t="shared" si="99"/>
        <v>0</v>
      </c>
      <c r="J182" s="422">
        <f t="shared" si="99"/>
        <v>0</v>
      </c>
      <c r="K182" s="422">
        <f t="shared" si="99"/>
        <v>0</v>
      </c>
      <c r="L182" s="423">
        <f t="shared" si="99"/>
        <v>0</v>
      </c>
    </row>
    <row r="183" spans="1:12" s="424" customFormat="1" ht="15.75">
      <c r="A183" s="460"/>
      <c r="B183" s="461"/>
      <c r="C183" s="419" t="s">
        <v>602</v>
      </c>
      <c r="D183" s="445" t="s">
        <v>921</v>
      </c>
      <c r="E183" s="478">
        <f t="shared" si="77"/>
        <v>0</v>
      </c>
      <c r="F183" s="422">
        <f t="shared" si="99"/>
        <v>0</v>
      </c>
      <c r="G183" s="422">
        <f t="shared" si="99"/>
        <v>0</v>
      </c>
      <c r="H183" s="422">
        <f t="shared" si="99"/>
        <v>0</v>
      </c>
      <c r="I183" s="422">
        <f t="shared" si="99"/>
        <v>0</v>
      </c>
      <c r="J183" s="422">
        <f t="shared" si="99"/>
        <v>0</v>
      </c>
      <c r="K183" s="422">
        <f t="shared" si="99"/>
        <v>0</v>
      </c>
      <c r="L183" s="423">
        <f t="shared" si="99"/>
        <v>0</v>
      </c>
    </row>
    <row r="184" spans="1:12" s="424" customFormat="1" ht="15.75">
      <c r="A184" s="462"/>
      <c r="B184" s="463"/>
      <c r="C184" s="464" t="s">
        <v>703</v>
      </c>
      <c r="D184" s="465" t="s">
        <v>920</v>
      </c>
      <c r="E184" s="478">
        <f t="shared" si="77"/>
        <v>0</v>
      </c>
      <c r="F184" s="422">
        <f t="shared" si="99"/>
        <v>0</v>
      </c>
      <c r="G184" s="422">
        <f t="shared" si="99"/>
        <v>0</v>
      </c>
      <c r="H184" s="422">
        <f t="shared" si="99"/>
        <v>0</v>
      </c>
      <c r="I184" s="422">
        <f t="shared" si="99"/>
        <v>0</v>
      </c>
      <c r="J184" s="422">
        <f t="shared" si="99"/>
        <v>0</v>
      </c>
      <c r="K184" s="422">
        <f t="shared" si="99"/>
        <v>0</v>
      </c>
      <c r="L184" s="423">
        <f t="shared" si="99"/>
        <v>0</v>
      </c>
    </row>
    <row r="185" spans="1:12" s="424" customFormat="1" ht="15.75">
      <c r="A185" s="475"/>
      <c r="B185" s="1105" t="s">
        <v>919</v>
      </c>
      <c r="C185" s="1106"/>
      <c r="D185" s="474" t="s">
        <v>918</v>
      </c>
      <c r="E185" s="478">
        <f t="shared" si="77"/>
        <v>0</v>
      </c>
      <c r="F185" s="469">
        <f aca="true" t="shared" si="100" ref="F185:L185">F186+F187+F188</f>
        <v>0</v>
      </c>
      <c r="G185" s="469">
        <f t="shared" si="100"/>
        <v>0</v>
      </c>
      <c r="H185" s="469">
        <f t="shared" si="100"/>
        <v>0</v>
      </c>
      <c r="I185" s="469">
        <f t="shared" si="100"/>
        <v>0</v>
      </c>
      <c r="J185" s="469">
        <f t="shared" si="100"/>
        <v>0</v>
      </c>
      <c r="K185" s="469">
        <f t="shared" si="100"/>
        <v>0</v>
      </c>
      <c r="L185" s="470">
        <f t="shared" si="100"/>
        <v>0</v>
      </c>
    </row>
    <row r="186" spans="1:12" s="424" customFormat="1" ht="15.75">
      <c r="A186" s="460"/>
      <c r="B186" s="461"/>
      <c r="C186" s="419" t="s">
        <v>601</v>
      </c>
      <c r="D186" s="445" t="s">
        <v>917</v>
      </c>
      <c r="E186" s="478">
        <f t="shared" si="77"/>
        <v>0</v>
      </c>
      <c r="F186" s="422">
        <f aca="true" t="shared" si="101" ref="F186:L188">F394</f>
        <v>0</v>
      </c>
      <c r="G186" s="422">
        <f t="shared" si="101"/>
        <v>0</v>
      </c>
      <c r="H186" s="422">
        <f t="shared" si="101"/>
        <v>0</v>
      </c>
      <c r="I186" s="422">
        <f t="shared" si="101"/>
        <v>0</v>
      </c>
      <c r="J186" s="422">
        <f t="shared" si="101"/>
        <v>0</v>
      </c>
      <c r="K186" s="422">
        <f t="shared" si="101"/>
        <v>0</v>
      </c>
      <c r="L186" s="423">
        <f t="shared" si="101"/>
        <v>0</v>
      </c>
    </row>
    <row r="187" spans="1:12" s="424" customFormat="1" ht="15.75">
      <c r="A187" s="460"/>
      <c r="B187" s="461"/>
      <c r="C187" s="419" t="s">
        <v>602</v>
      </c>
      <c r="D187" s="445" t="s">
        <v>916</v>
      </c>
      <c r="E187" s="400">
        <f t="shared" si="77"/>
        <v>0</v>
      </c>
      <c r="F187" s="422">
        <f t="shared" si="101"/>
        <v>0</v>
      </c>
      <c r="G187" s="422">
        <f t="shared" si="101"/>
        <v>0</v>
      </c>
      <c r="H187" s="422">
        <f t="shared" si="101"/>
        <v>0</v>
      </c>
      <c r="I187" s="422">
        <f t="shared" si="101"/>
        <v>0</v>
      </c>
      <c r="J187" s="422">
        <f t="shared" si="101"/>
        <v>0</v>
      </c>
      <c r="K187" s="422">
        <f t="shared" si="101"/>
        <v>0</v>
      </c>
      <c r="L187" s="423">
        <f t="shared" si="101"/>
        <v>0</v>
      </c>
    </row>
    <row r="188" spans="1:12" s="424" customFormat="1" ht="15.75">
      <c r="A188" s="462"/>
      <c r="B188" s="463"/>
      <c r="C188" s="464" t="s">
        <v>703</v>
      </c>
      <c r="D188" s="465" t="s">
        <v>915</v>
      </c>
      <c r="E188" s="400">
        <f t="shared" si="77"/>
        <v>0</v>
      </c>
      <c r="F188" s="422">
        <f t="shared" si="101"/>
        <v>0</v>
      </c>
      <c r="G188" s="422">
        <f t="shared" si="101"/>
        <v>0</v>
      </c>
      <c r="H188" s="422">
        <f t="shared" si="101"/>
        <v>0</v>
      </c>
      <c r="I188" s="422">
        <f t="shared" si="101"/>
        <v>0</v>
      </c>
      <c r="J188" s="422">
        <f t="shared" si="101"/>
        <v>0</v>
      </c>
      <c r="K188" s="422">
        <f t="shared" si="101"/>
        <v>0</v>
      </c>
      <c r="L188" s="423">
        <f t="shared" si="101"/>
        <v>0</v>
      </c>
    </row>
    <row r="189" spans="1:12" s="424" customFormat="1" ht="39" customHeight="1">
      <c r="A189" s="479"/>
      <c r="B189" s="1145" t="s">
        <v>914</v>
      </c>
      <c r="C189" s="1146"/>
      <c r="D189" s="480" t="s">
        <v>913</v>
      </c>
      <c r="E189" s="400">
        <f t="shared" si="77"/>
        <v>0</v>
      </c>
      <c r="F189" s="481">
        <f aca="true" t="shared" si="102" ref="F189:L189">F190+F191+F192</f>
        <v>0</v>
      </c>
      <c r="G189" s="481">
        <f t="shared" si="102"/>
        <v>0</v>
      </c>
      <c r="H189" s="481">
        <f t="shared" si="102"/>
        <v>0</v>
      </c>
      <c r="I189" s="481">
        <f t="shared" si="102"/>
        <v>0</v>
      </c>
      <c r="J189" s="481">
        <f t="shared" si="102"/>
        <v>0</v>
      </c>
      <c r="K189" s="481">
        <f t="shared" si="102"/>
        <v>0</v>
      </c>
      <c r="L189" s="482">
        <f t="shared" si="102"/>
        <v>0</v>
      </c>
    </row>
    <row r="190" spans="1:12" s="424" customFormat="1" ht="15.75">
      <c r="A190" s="483"/>
      <c r="B190" s="484"/>
      <c r="C190" s="485" t="s">
        <v>601</v>
      </c>
      <c r="D190" s="486" t="s">
        <v>912</v>
      </c>
      <c r="E190" s="400">
        <f t="shared" si="77"/>
        <v>0</v>
      </c>
      <c r="F190" s="487">
        <f aca="true" t="shared" si="103" ref="F190:L192">F398</f>
        <v>0</v>
      </c>
      <c r="G190" s="487">
        <f t="shared" si="103"/>
        <v>0</v>
      </c>
      <c r="H190" s="487">
        <f t="shared" si="103"/>
        <v>0</v>
      </c>
      <c r="I190" s="487">
        <f t="shared" si="103"/>
        <v>0</v>
      </c>
      <c r="J190" s="487">
        <f t="shared" si="103"/>
        <v>0</v>
      </c>
      <c r="K190" s="487">
        <f t="shared" si="103"/>
        <v>0</v>
      </c>
      <c r="L190" s="488">
        <f t="shared" si="103"/>
        <v>0</v>
      </c>
    </row>
    <row r="191" spans="1:12" s="424" customFormat="1" ht="15.75">
      <c r="A191" s="489"/>
      <c r="B191" s="490"/>
      <c r="C191" s="491" t="s">
        <v>602</v>
      </c>
      <c r="D191" s="492" t="s">
        <v>911</v>
      </c>
      <c r="E191" s="400">
        <f t="shared" si="77"/>
        <v>0</v>
      </c>
      <c r="F191" s="487">
        <f t="shared" si="103"/>
        <v>0</v>
      </c>
      <c r="G191" s="487">
        <f t="shared" si="103"/>
        <v>0</v>
      </c>
      <c r="H191" s="487">
        <f t="shared" si="103"/>
        <v>0</v>
      </c>
      <c r="I191" s="487">
        <f t="shared" si="103"/>
        <v>0</v>
      </c>
      <c r="J191" s="487">
        <f t="shared" si="103"/>
        <v>0</v>
      </c>
      <c r="K191" s="487">
        <f t="shared" si="103"/>
        <v>0</v>
      </c>
      <c r="L191" s="488">
        <f t="shared" si="103"/>
        <v>0</v>
      </c>
    </row>
    <row r="192" spans="1:12" s="424" customFormat="1" ht="15.75">
      <c r="A192" s="493"/>
      <c r="B192" s="494"/>
      <c r="C192" s="495" t="s">
        <v>910</v>
      </c>
      <c r="D192" s="496" t="s">
        <v>909</v>
      </c>
      <c r="E192" s="400">
        <f t="shared" si="77"/>
        <v>0</v>
      </c>
      <c r="F192" s="487">
        <f t="shared" si="103"/>
        <v>0</v>
      </c>
      <c r="G192" s="487">
        <f t="shared" si="103"/>
        <v>0</v>
      </c>
      <c r="H192" s="487">
        <f t="shared" si="103"/>
        <v>0</v>
      </c>
      <c r="I192" s="487">
        <f t="shared" si="103"/>
        <v>0</v>
      </c>
      <c r="J192" s="487">
        <f t="shared" si="103"/>
        <v>0</v>
      </c>
      <c r="K192" s="487">
        <f t="shared" si="103"/>
        <v>0</v>
      </c>
      <c r="L192" s="488">
        <f t="shared" si="103"/>
        <v>0</v>
      </c>
    </row>
    <row r="193" spans="1:12" s="424" customFormat="1" ht="15.75">
      <c r="A193" s="497"/>
      <c r="B193" s="1097" t="s">
        <v>908</v>
      </c>
      <c r="C193" s="1098"/>
      <c r="D193" s="498" t="s">
        <v>907</v>
      </c>
      <c r="E193" s="400">
        <f t="shared" si="77"/>
        <v>0</v>
      </c>
      <c r="F193" s="499">
        <f aca="true" t="shared" si="104" ref="F193:L193">F194+F195+F196</f>
        <v>0</v>
      </c>
      <c r="G193" s="499">
        <f t="shared" si="104"/>
        <v>0</v>
      </c>
      <c r="H193" s="499">
        <f t="shared" si="104"/>
        <v>0</v>
      </c>
      <c r="I193" s="499">
        <f t="shared" si="104"/>
        <v>0</v>
      </c>
      <c r="J193" s="499">
        <f t="shared" si="104"/>
        <v>0</v>
      </c>
      <c r="K193" s="499">
        <f t="shared" si="104"/>
        <v>0</v>
      </c>
      <c r="L193" s="500">
        <f t="shared" si="104"/>
        <v>0</v>
      </c>
    </row>
    <row r="194" spans="1:12" s="424" customFormat="1" ht="15.75">
      <c r="A194" s="497"/>
      <c r="B194" s="501"/>
      <c r="C194" s="502" t="s">
        <v>906</v>
      </c>
      <c r="D194" s="498" t="s">
        <v>905</v>
      </c>
      <c r="E194" s="400">
        <f t="shared" si="77"/>
        <v>0</v>
      </c>
      <c r="F194" s="499">
        <f aca="true" t="shared" si="105" ref="F194:L196">F402</f>
        <v>0</v>
      </c>
      <c r="G194" s="499">
        <f t="shared" si="105"/>
        <v>0</v>
      </c>
      <c r="H194" s="499">
        <f t="shared" si="105"/>
        <v>0</v>
      </c>
      <c r="I194" s="499">
        <f t="shared" si="105"/>
        <v>0</v>
      </c>
      <c r="J194" s="499">
        <f t="shared" si="105"/>
        <v>0</v>
      </c>
      <c r="K194" s="499">
        <f t="shared" si="105"/>
        <v>0</v>
      </c>
      <c r="L194" s="500">
        <f t="shared" si="105"/>
        <v>0</v>
      </c>
    </row>
    <row r="195" spans="1:12" s="424" customFormat="1" ht="15.75">
      <c r="A195" s="497"/>
      <c r="B195" s="501"/>
      <c r="C195" s="502" t="s">
        <v>904</v>
      </c>
      <c r="D195" s="498" t="s">
        <v>903</v>
      </c>
      <c r="E195" s="400">
        <f t="shared" si="77"/>
        <v>0</v>
      </c>
      <c r="F195" s="499">
        <f t="shared" si="105"/>
        <v>0</v>
      </c>
      <c r="G195" s="499">
        <f t="shared" si="105"/>
        <v>0</v>
      </c>
      <c r="H195" s="499">
        <f t="shared" si="105"/>
        <v>0</v>
      </c>
      <c r="I195" s="499">
        <f t="shared" si="105"/>
        <v>0</v>
      </c>
      <c r="J195" s="499">
        <f t="shared" si="105"/>
        <v>0</v>
      </c>
      <c r="K195" s="499">
        <f t="shared" si="105"/>
        <v>0</v>
      </c>
      <c r="L195" s="500">
        <f t="shared" si="105"/>
        <v>0</v>
      </c>
    </row>
    <row r="196" spans="1:12" s="424" customFormat="1" ht="15.75">
      <c r="A196" s="497"/>
      <c r="B196" s="501"/>
      <c r="C196" s="502" t="s">
        <v>902</v>
      </c>
      <c r="D196" s="498" t="s">
        <v>901</v>
      </c>
      <c r="E196" s="400">
        <f t="shared" si="77"/>
        <v>0</v>
      </c>
      <c r="F196" s="499">
        <f t="shared" si="105"/>
        <v>0</v>
      </c>
      <c r="G196" s="499">
        <f t="shared" si="105"/>
        <v>0</v>
      </c>
      <c r="H196" s="499">
        <f t="shared" si="105"/>
        <v>0</v>
      </c>
      <c r="I196" s="499">
        <f t="shared" si="105"/>
        <v>0</v>
      </c>
      <c r="J196" s="499">
        <f t="shared" si="105"/>
        <v>0</v>
      </c>
      <c r="K196" s="499">
        <f t="shared" si="105"/>
        <v>0</v>
      </c>
      <c r="L196" s="500">
        <f t="shared" si="105"/>
        <v>0</v>
      </c>
    </row>
    <row r="197" spans="1:12" s="424" customFormat="1" ht="15.75">
      <c r="A197" s="503"/>
      <c r="B197" s="1141" t="s">
        <v>900</v>
      </c>
      <c r="C197" s="1142"/>
      <c r="D197" s="504" t="s">
        <v>899</v>
      </c>
      <c r="E197" s="478">
        <f t="shared" si="77"/>
        <v>0</v>
      </c>
      <c r="F197" s="505">
        <f aca="true" t="shared" si="106" ref="F197:L197">F198+F199+F200+F201</f>
        <v>0</v>
      </c>
      <c r="G197" s="505">
        <f t="shared" si="106"/>
        <v>0</v>
      </c>
      <c r="H197" s="505">
        <f t="shared" si="106"/>
        <v>0</v>
      </c>
      <c r="I197" s="505">
        <f t="shared" si="106"/>
        <v>0</v>
      </c>
      <c r="J197" s="505">
        <f t="shared" si="106"/>
        <v>0</v>
      </c>
      <c r="K197" s="505">
        <f t="shared" si="106"/>
        <v>0</v>
      </c>
      <c r="L197" s="506">
        <f t="shared" si="106"/>
        <v>0</v>
      </c>
    </row>
    <row r="198" spans="1:12" s="424" customFormat="1" ht="15.75">
      <c r="A198" s="460"/>
      <c r="B198" s="461"/>
      <c r="C198" s="419" t="s">
        <v>601</v>
      </c>
      <c r="D198" s="445" t="s">
        <v>898</v>
      </c>
      <c r="E198" s="478">
        <f t="shared" si="77"/>
        <v>0</v>
      </c>
      <c r="F198" s="422">
        <f aca="true" t="shared" si="107" ref="F198:L201">F406</f>
        <v>0</v>
      </c>
      <c r="G198" s="422">
        <f t="shared" si="107"/>
        <v>0</v>
      </c>
      <c r="H198" s="422">
        <f t="shared" si="107"/>
        <v>0</v>
      </c>
      <c r="I198" s="422">
        <f t="shared" si="107"/>
        <v>0</v>
      </c>
      <c r="J198" s="422">
        <f t="shared" si="107"/>
        <v>0</v>
      </c>
      <c r="K198" s="422">
        <f t="shared" si="107"/>
        <v>0</v>
      </c>
      <c r="L198" s="423">
        <f t="shared" si="107"/>
        <v>0</v>
      </c>
    </row>
    <row r="199" spans="1:12" s="424" customFormat="1" ht="15.75">
      <c r="A199" s="460"/>
      <c r="B199" s="461"/>
      <c r="C199" s="419" t="s">
        <v>602</v>
      </c>
      <c r="D199" s="445" t="s">
        <v>897</v>
      </c>
      <c r="E199" s="478">
        <f t="shared" si="77"/>
        <v>0</v>
      </c>
      <c r="F199" s="422">
        <f t="shared" si="107"/>
        <v>0</v>
      </c>
      <c r="G199" s="422">
        <f t="shared" si="107"/>
        <v>0</v>
      </c>
      <c r="H199" s="422">
        <f t="shared" si="107"/>
        <v>0</v>
      </c>
      <c r="I199" s="422">
        <f t="shared" si="107"/>
        <v>0</v>
      </c>
      <c r="J199" s="422">
        <f t="shared" si="107"/>
        <v>0</v>
      </c>
      <c r="K199" s="422">
        <f t="shared" si="107"/>
        <v>0</v>
      </c>
      <c r="L199" s="423">
        <f t="shared" si="107"/>
        <v>0</v>
      </c>
    </row>
    <row r="200" spans="1:12" s="424" customFormat="1" ht="15.75">
      <c r="A200" s="462"/>
      <c r="B200" s="463"/>
      <c r="C200" s="464" t="s">
        <v>703</v>
      </c>
      <c r="D200" s="465" t="s">
        <v>896</v>
      </c>
      <c r="E200" s="478">
        <f t="shared" si="77"/>
        <v>0</v>
      </c>
      <c r="F200" s="422">
        <f t="shared" si="107"/>
        <v>0</v>
      </c>
      <c r="G200" s="422">
        <f t="shared" si="107"/>
        <v>0</v>
      </c>
      <c r="H200" s="422">
        <f t="shared" si="107"/>
        <v>0</v>
      </c>
      <c r="I200" s="422">
        <f t="shared" si="107"/>
        <v>0</v>
      </c>
      <c r="J200" s="422">
        <f t="shared" si="107"/>
        <v>0</v>
      </c>
      <c r="K200" s="422">
        <f t="shared" si="107"/>
        <v>0</v>
      </c>
      <c r="L200" s="423">
        <f t="shared" si="107"/>
        <v>0</v>
      </c>
    </row>
    <row r="201" spans="1:12" s="424" customFormat="1" ht="34.5" customHeight="1">
      <c r="A201" s="497"/>
      <c r="B201" s="501"/>
      <c r="C201" s="507" t="s">
        <v>817</v>
      </c>
      <c r="D201" s="498" t="s">
        <v>895</v>
      </c>
      <c r="E201" s="478">
        <f t="shared" si="77"/>
        <v>0</v>
      </c>
      <c r="F201" s="422">
        <f t="shared" si="107"/>
        <v>0</v>
      </c>
      <c r="G201" s="422">
        <f t="shared" si="107"/>
        <v>0</v>
      </c>
      <c r="H201" s="422">
        <f t="shared" si="107"/>
        <v>0</v>
      </c>
      <c r="I201" s="422">
        <f t="shared" si="107"/>
        <v>0</v>
      </c>
      <c r="J201" s="422">
        <f t="shared" si="107"/>
        <v>0</v>
      </c>
      <c r="K201" s="422">
        <f t="shared" si="107"/>
        <v>0</v>
      </c>
      <c r="L201" s="423">
        <f t="shared" si="107"/>
        <v>0</v>
      </c>
    </row>
    <row r="202" spans="1:12" s="424" customFormat="1" ht="42" customHeight="1">
      <c r="A202" s="497"/>
      <c r="B202" s="1099" t="s">
        <v>894</v>
      </c>
      <c r="C202" s="1100"/>
      <c r="D202" s="498" t="s">
        <v>893</v>
      </c>
      <c r="E202" s="478">
        <f t="shared" si="77"/>
        <v>0</v>
      </c>
      <c r="F202" s="508">
        <f aca="true" t="shared" si="108" ref="F202:L202">F203+F204</f>
        <v>0</v>
      </c>
      <c r="G202" s="508">
        <f t="shared" si="108"/>
        <v>0</v>
      </c>
      <c r="H202" s="508">
        <f t="shared" si="108"/>
        <v>0</v>
      </c>
      <c r="I202" s="508">
        <f t="shared" si="108"/>
        <v>0</v>
      </c>
      <c r="J202" s="508">
        <f t="shared" si="108"/>
        <v>0</v>
      </c>
      <c r="K202" s="508">
        <f t="shared" si="108"/>
        <v>0</v>
      </c>
      <c r="L202" s="509">
        <f t="shared" si="108"/>
        <v>0</v>
      </c>
    </row>
    <row r="203" spans="1:12" s="424" customFormat="1" ht="15.75">
      <c r="A203" s="460"/>
      <c r="B203" s="461"/>
      <c r="C203" s="419" t="s">
        <v>601</v>
      </c>
      <c r="D203" s="445" t="s">
        <v>892</v>
      </c>
      <c r="E203" s="478">
        <f t="shared" si="77"/>
        <v>0</v>
      </c>
      <c r="F203" s="422">
        <f aca="true" t="shared" si="109" ref="F203:L204">F411</f>
        <v>0</v>
      </c>
      <c r="G203" s="422">
        <f t="shared" si="109"/>
        <v>0</v>
      </c>
      <c r="H203" s="422">
        <f t="shared" si="109"/>
        <v>0</v>
      </c>
      <c r="I203" s="422">
        <f t="shared" si="109"/>
        <v>0</v>
      </c>
      <c r="J203" s="422">
        <f t="shared" si="109"/>
        <v>0</v>
      </c>
      <c r="K203" s="422">
        <f t="shared" si="109"/>
        <v>0</v>
      </c>
      <c r="L203" s="423">
        <f t="shared" si="109"/>
        <v>0</v>
      </c>
    </row>
    <row r="204" spans="1:12" s="424" customFormat="1" ht="15.75">
      <c r="A204" s="460"/>
      <c r="B204" s="461"/>
      <c r="C204" s="419" t="s">
        <v>602</v>
      </c>
      <c r="D204" s="445" t="s">
        <v>891</v>
      </c>
      <c r="E204" s="478">
        <f aca="true" t="shared" si="110" ref="E204:E266">F204+G204+H204+I204</f>
        <v>0</v>
      </c>
      <c r="F204" s="422">
        <f t="shared" si="109"/>
        <v>0</v>
      </c>
      <c r="G204" s="422">
        <f t="shared" si="109"/>
        <v>0</v>
      </c>
      <c r="H204" s="422">
        <f t="shared" si="109"/>
        <v>0</v>
      </c>
      <c r="I204" s="422">
        <f t="shared" si="109"/>
        <v>0</v>
      </c>
      <c r="J204" s="422">
        <f t="shared" si="109"/>
        <v>0</v>
      </c>
      <c r="K204" s="422">
        <f t="shared" si="109"/>
        <v>0</v>
      </c>
      <c r="L204" s="423">
        <f t="shared" si="109"/>
        <v>0</v>
      </c>
    </row>
    <row r="205" spans="1:12" s="424" customFormat="1" ht="39.75" customHeight="1">
      <c r="A205" s="497"/>
      <c r="B205" s="1101" t="s">
        <v>890</v>
      </c>
      <c r="C205" s="1102"/>
      <c r="D205" s="498" t="s">
        <v>889</v>
      </c>
      <c r="E205" s="478">
        <f t="shared" si="110"/>
        <v>0</v>
      </c>
      <c r="F205" s="508">
        <f aca="true" t="shared" si="111" ref="F205:L205">F206+F207</f>
        <v>0</v>
      </c>
      <c r="G205" s="508">
        <f t="shared" si="111"/>
        <v>0</v>
      </c>
      <c r="H205" s="508">
        <f t="shared" si="111"/>
        <v>0</v>
      </c>
      <c r="I205" s="508">
        <f t="shared" si="111"/>
        <v>0</v>
      </c>
      <c r="J205" s="508">
        <f t="shared" si="111"/>
        <v>0</v>
      </c>
      <c r="K205" s="508">
        <f t="shared" si="111"/>
        <v>0</v>
      </c>
      <c r="L205" s="509">
        <f t="shared" si="111"/>
        <v>0</v>
      </c>
    </row>
    <row r="206" spans="1:12" s="424" customFormat="1" ht="15.75">
      <c r="A206" s="460"/>
      <c r="B206" s="461"/>
      <c r="C206" s="419" t="s">
        <v>601</v>
      </c>
      <c r="D206" s="445" t="s">
        <v>888</v>
      </c>
      <c r="E206" s="400">
        <f t="shared" si="110"/>
        <v>0</v>
      </c>
      <c r="F206" s="422">
        <f aca="true" t="shared" si="112" ref="F206:L207">F414</f>
        <v>0</v>
      </c>
      <c r="G206" s="422">
        <f t="shared" si="112"/>
        <v>0</v>
      </c>
      <c r="H206" s="422">
        <f t="shared" si="112"/>
        <v>0</v>
      </c>
      <c r="I206" s="422">
        <f t="shared" si="112"/>
        <v>0</v>
      </c>
      <c r="J206" s="422">
        <f t="shared" si="112"/>
        <v>0</v>
      </c>
      <c r="K206" s="422">
        <f t="shared" si="112"/>
        <v>0</v>
      </c>
      <c r="L206" s="423">
        <f t="shared" si="112"/>
        <v>0</v>
      </c>
    </row>
    <row r="207" spans="1:12" s="424" customFormat="1" ht="15.75">
      <c r="A207" s="510"/>
      <c r="B207" s="511"/>
      <c r="C207" s="512" t="s">
        <v>602</v>
      </c>
      <c r="D207" s="513" t="s">
        <v>887</v>
      </c>
      <c r="E207" s="400">
        <f t="shared" si="110"/>
        <v>0</v>
      </c>
      <c r="F207" s="422">
        <f t="shared" si="112"/>
        <v>0</v>
      </c>
      <c r="G207" s="422">
        <f t="shared" si="112"/>
        <v>0</v>
      </c>
      <c r="H207" s="422">
        <f t="shared" si="112"/>
        <v>0</v>
      </c>
      <c r="I207" s="422">
        <f t="shared" si="112"/>
        <v>0</v>
      </c>
      <c r="J207" s="422">
        <f t="shared" si="112"/>
        <v>0</v>
      </c>
      <c r="K207" s="422">
        <f t="shared" si="112"/>
        <v>0</v>
      </c>
      <c r="L207" s="423">
        <f t="shared" si="112"/>
        <v>0</v>
      </c>
    </row>
    <row r="208" spans="1:12" ht="33" customHeight="1">
      <c r="A208" s="1143" t="s">
        <v>1184</v>
      </c>
      <c r="B208" s="1144"/>
      <c r="C208" s="1144"/>
      <c r="D208" s="247" t="s">
        <v>544</v>
      </c>
      <c r="E208" s="514">
        <f t="shared" si="110"/>
        <v>112420</v>
      </c>
      <c r="F208" s="514">
        <f aca="true" t="shared" si="113" ref="F208:L208">F209+F254+F261</f>
        <v>32450</v>
      </c>
      <c r="G208" s="514">
        <f t="shared" si="113"/>
        <v>30887</v>
      </c>
      <c r="H208" s="514">
        <f t="shared" si="113"/>
        <v>24841</v>
      </c>
      <c r="I208" s="514">
        <f t="shared" si="113"/>
        <v>24242</v>
      </c>
      <c r="J208" s="514">
        <f t="shared" si="113"/>
        <v>130468</v>
      </c>
      <c r="K208" s="514">
        <f t="shared" si="113"/>
        <v>135216</v>
      </c>
      <c r="L208" s="515">
        <f t="shared" si="113"/>
        <v>139975</v>
      </c>
    </row>
    <row r="209" spans="1:12" ht="15.75">
      <c r="A209" s="402" t="s">
        <v>1183</v>
      </c>
      <c r="B209" s="403"/>
      <c r="C209" s="404"/>
      <c r="D209" s="405" t="s">
        <v>286</v>
      </c>
      <c r="E209" s="406">
        <f t="shared" si="110"/>
        <v>46223</v>
      </c>
      <c r="F209" s="406">
        <f aca="true" t="shared" si="114" ref="F209:L209">F210+F215</f>
        <v>14252</v>
      </c>
      <c r="G209" s="406">
        <f t="shared" si="114"/>
        <v>11813</v>
      </c>
      <c r="H209" s="406">
        <f t="shared" si="114"/>
        <v>9865</v>
      </c>
      <c r="I209" s="406">
        <f t="shared" si="114"/>
        <v>10293</v>
      </c>
      <c r="J209" s="406">
        <f t="shared" si="114"/>
        <v>55245</v>
      </c>
      <c r="K209" s="406">
        <f t="shared" si="114"/>
        <v>55625</v>
      </c>
      <c r="L209" s="414">
        <f t="shared" si="114"/>
        <v>56042</v>
      </c>
    </row>
    <row r="210" spans="1:12" ht="15.75">
      <c r="A210" s="402" t="s">
        <v>1182</v>
      </c>
      <c r="B210" s="403"/>
      <c r="C210" s="404"/>
      <c r="D210" s="405" t="s">
        <v>287</v>
      </c>
      <c r="E210" s="406">
        <f t="shared" si="110"/>
        <v>0</v>
      </c>
      <c r="F210" s="406">
        <f aca="true" t="shared" si="115" ref="F210:L211">F211</f>
        <v>0</v>
      </c>
      <c r="G210" s="406">
        <f t="shared" si="115"/>
        <v>0</v>
      </c>
      <c r="H210" s="406">
        <f t="shared" si="115"/>
        <v>0</v>
      </c>
      <c r="I210" s="406">
        <f t="shared" si="115"/>
        <v>0</v>
      </c>
      <c r="J210" s="406">
        <f t="shared" si="115"/>
        <v>0</v>
      </c>
      <c r="K210" s="406">
        <f t="shared" si="115"/>
        <v>0</v>
      </c>
      <c r="L210" s="414">
        <f t="shared" si="115"/>
        <v>0</v>
      </c>
    </row>
    <row r="211" spans="1:12" ht="15.75">
      <c r="A211" s="402" t="s">
        <v>1181</v>
      </c>
      <c r="B211" s="403"/>
      <c r="C211" s="404"/>
      <c r="D211" s="408" t="s">
        <v>629</v>
      </c>
      <c r="E211" s="406">
        <f t="shared" si="110"/>
        <v>0</v>
      </c>
      <c r="F211" s="406">
        <f t="shared" si="115"/>
        <v>0</v>
      </c>
      <c r="G211" s="406">
        <f t="shared" si="115"/>
        <v>0</v>
      </c>
      <c r="H211" s="406">
        <f t="shared" si="115"/>
        <v>0</v>
      </c>
      <c r="I211" s="406">
        <f t="shared" si="115"/>
        <v>0</v>
      </c>
      <c r="J211" s="406">
        <f t="shared" si="115"/>
        <v>0</v>
      </c>
      <c r="K211" s="406">
        <f t="shared" si="115"/>
        <v>0</v>
      </c>
      <c r="L211" s="414">
        <f t="shared" si="115"/>
        <v>0</v>
      </c>
    </row>
    <row r="212" spans="1:12" ht="15.75">
      <c r="A212" s="409" t="s">
        <v>1180</v>
      </c>
      <c r="B212" s="410"/>
      <c r="C212" s="410"/>
      <c r="D212" s="405" t="s">
        <v>1179</v>
      </c>
      <c r="E212" s="406">
        <f t="shared" si="110"/>
        <v>0</v>
      </c>
      <c r="F212" s="406">
        <f aca="true" t="shared" si="116" ref="F212:L212">F213+F214</f>
        <v>0</v>
      </c>
      <c r="G212" s="406">
        <f t="shared" si="116"/>
        <v>0</v>
      </c>
      <c r="H212" s="406">
        <f t="shared" si="116"/>
        <v>0</v>
      </c>
      <c r="I212" s="406">
        <f t="shared" si="116"/>
        <v>0</v>
      </c>
      <c r="J212" s="406">
        <f t="shared" si="116"/>
        <v>0</v>
      </c>
      <c r="K212" s="406">
        <f t="shared" si="116"/>
        <v>0</v>
      </c>
      <c r="L212" s="414">
        <f t="shared" si="116"/>
        <v>0</v>
      </c>
    </row>
    <row r="213" spans="1:12" ht="15.75">
      <c r="A213" s="402"/>
      <c r="B213" s="411" t="s">
        <v>487</v>
      </c>
      <c r="C213" s="412"/>
      <c r="D213" s="405" t="s">
        <v>1178</v>
      </c>
      <c r="E213" s="406">
        <f t="shared" si="110"/>
        <v>0</v>
      </c>
      <c r="F213" s="406"/>
      <c r="G213" s="406"/>
      <c r="H213" s="516"/>
      <c r="I213" s="406"/>
      <c r="J213" s="516"/>
      <c r="K213" s="406"/>
      <c r="L213" s="517"/>
    </row>
    <row r="214" spans="1:12" ht="15.75">
      <c r="A214" s="402"/>
      <c r="B214" s="411" t="s">
        <v>488</v>
      </c>
      <c r="C214" s="412"/>
      <c r="D214" s="405" t="s">
        <v>1177</v>
      </c>
      <c r="E214" s="406">
        <f t="shared" si="110"/>
        <v>0</v>
      </c>
      <c r="F214" s="406"/>
      <c r="G214" s="406"/>
      <c r="H214" s="516"/>
      <c r="I214" s="406"/>
      <c r="J214" s="516"/>
      <c r="K214" s="406"/>
      <c r="L214" s="517"/>
    </row>
    <row r="215" spans="1:12" ht="15.75">
      <c r="A215" s="409" t="s">
        <v>1176</v>
      </c>
      <c r="B215" s="413"/>
      <c r="C215" s="411"/>
      <c r="D215" s="408" t="s">
        <v>63</v>
      </c>
      <c r="E215" s="425">
        <f t="shared" si="110"/>
        <v>46223</v>
      </c>
      <c r="F215" s="425">
        <f aca="true" t="shared" si="117" ref="F215:L215">F216+F227</f>
        <v>14252</v>
      </c>
      <c r="G215" s="425">
        <f t="shared" si="117"/>
        <v>11813</v>
      </c>
      <c r="H215" s="425">
        <f t="shared" si="117"/>
        <v>9865</v>
      </c>
      <c r="I215" s="425">
        <f t="shared" si="117"/>
        <v>10293</v>
      </c>
      <c r="J215" s="425">
        <f t="shared" si="117"/>
        <v>55245</v>
      </c>
      <c r="K215" s="425">
        <f t="shared" si="117"/>
        <v>55625</v>
      </c>
      <c r="L215" s="426">
        <f t="shared" si="117"/>
        <v>56042</v>
      </c>
    </row>
    <row r="216" spans="1:12" ht="15.75">
      <c r="A216" s="409" t="s">
        <v>1175</v>
      </c>
      <c r="B216" s="411"/>
      <c r="C216" s="415"/>
      <c r="D216" s="408" t="s">
        <v>64</v>
      </c>
      <c r="E216" s="425">
        <f t="shared" si="110"/>
        <v>3935</v>
      </c>
      <c r="F216" s="425">
        <f aca="true" t="shared" si="118" ref="F216:L216">F217+F225</f>
        <v>1766</v>
      </c>
      <c r="G216" s="425">
        <f t="shared" si="118"/>
        <v>844</v>
      </c>
      <c r="H216" s="425">
        <f t="shared" si="118"/>
        <v>767</v>
      </c>
      <c r="I216" s="425">
        <f t="shared" si="118"/>
        <v>558</v>
      </c>
      <c r="J216" s="425">
        <f t="shared" si="118"/>
        <v>3940</v>
      </c>
      <c r="K216" s="425">
        <f t="shared" si="118"/>
        <v>3947</v>
      </c>
      <c r="L216" s="426">
        <f t="shared" si="118"/>
        <v>3954</v>
      </c>
    </row>
    <row r="217" spans="1:12" ht="15.75">
      <c r="A217" s="409" t="s">
        <v>1174</v>
      </c>
      <c r="B217" s="412"/>
      <c r="C217" s="415"/>
      <c r="D217" s="405" t="s">
        <v>1173</v>
      </c>
      <c r="E217" s="425">
        <f t="shared" si="110"/>
        <v>3935</v>
      </c>
      <c r="F217" s="425">
        <f aca="true" t="shared" si="119" ref="F217:L217">F218+F220+F223+F224</f>
        <v>1766</v>
      </c>
      <c r="G217" s="425">
        <f t="shared" si="119"/>
        <v>844</v>
      </c>
      <c r="H217" s="425">
        <f t="shared" si="119"/>
        <v>767</v>
      </c>
      <c r="I217" s="425">
        <f t="shared" si="119"/>
        <v>558</v>
      </c>
      <c r="J217" s="425">
        <f t="shared" si="119"/>
        <v>3940</v>
      </c>
      <c r="K217" s="425">
        <f t="shared" si="119"/>
        <v>3947</v>
      </c>
      <c r="L217" s="426">
        <f t="shared" si="119"/>
        <v>3954</v>
      </c>
    </row>
    <row r="218" spans="1:12" ht="16.5" customHeight="1">
      <c r="A218" s="416"/>
      <c r="B218" s="411" t="s">
        <v>1172</v>
      </c>
      <c r="C218" s="412"/>
      <c r="D218" s="417" t="s">
        <v>1171</v>
      </c>
      <c r="E218" s="425">
        <f t="shared" si="110"/>
        <v>3473</v>
      </c>
      <c r="F218" s="425">
        <f aca="true" t="shared" si="120" ref="F218:L218">F219</f>
        <v>1564</v>
      </c>
      <c r="G218" s="425">
        <f t="shared" si="120"/>
        <v>744</v>
      </c>
      <c r="H218" s="425">
        <f t="shared" si="120"/>
        <v>687</v>
      </c>
      <c r="I218" s="425">
        <f t="shared" si="120"/>
        <v>478</v>
      </c>
      <c r="J218" s="425">
        <f t="shared" si="120"/>
        <v>3478</v>
      </c>
      <c r="K218" s="425">
        <f t="shared" si="120"/>
        <v>3485</v>
      </c>
      <c r="L218" s="426">
        <f t="shared" si="120"/>
        <v>3492</v>
      </c>
    </row>
    <row r="219" spans="1:12" s="424" customFormat="1" ht="18" customHeight="1">
      <c r="A219" s="418"/>
      <c r="B219" s="419"/>
      <c r="C219" s="420" t="s">
        <v>494</v>
      </c>
      <c r="D219" s="119" t="s">
        <v>1170</v>
      </c>
      <c r="E219" s="518">
        <f t="shared" si="110"/>
        <v>3473</v>
      </c>
      <c r="F219" s="296">
        <v>1564</v>
      </c>
      <c r="G219" s="296">
        <v>744</v>
      </c>
      <c r="H219" s="425">
        <v>687</v>
      </c>
      <c r="I219" s="422">
        <v>478</v>
      </c>
      <c r="J219" s="425">
        <v>3478</v>
      </c>
      <c r="K219" s="422">
        <v>3485</v>
      </c>
      <c r="L219" s="426">
        <v>3492</v>
      </c>
    </row>
    <row r="220" spans="1:12" ht="15.75">
      <c r="A220" s="416"/>
      <c r="B220" s="411" t="s">
        <v>1169</v>
      </c>
      <c r="C220" s="412"/>
      <c r="D220" s="519" t="s">
        <v>1168</v>
      </c>
      <c r="E220" s="518">
        <f t="shared" si="110"/>
        <v>0</v>
      </c>
      <c r="F220" s="518">
        <f aca="true" t="shared" si="121" ref="F220:L220">F221+F222</f>
        <v>0</v>
      </c>
      <c r="G220" s="518">
        <f t="shared" si="121"/>
        <v>0</v>
      </c>
      <c r="H220" s="425">
        <f t="shared" si="121"/>
        <v>0</v>
      </c>
      <c r="I220" s="425">
        <f t="shared" si="121"/>
        <v>0</v>
      </c>
      <c r="J220" s="425">
        <f t="shared" si="121"/>
        <v>0</v>
      </c>
      <c r="K220" s="425">
        <f t="shared" si="121"/>
        <v>0</v>
      </c>
      <c r="L220" s="426">
        <f t="shared" si="121"/>
        <v>0</v>
      </c>
    </row>
    <row r="221" spans="1:12" ht="18.75" customHeight="1">
      <c r="A221" s="416"/>
      <c r="B221" s="411"/>
      <c r="C221" s="412" t="s">
        <v>1167</v>
      </c>
      <c r="D221" s="519" t="s">
        <v>1166</v>
      </c>
      <c r="E221" s="518">
        <f t="shared" si="110"/>
        <v>0</v>
      </c>
      <c r="F221" s="518"/>
      <c r="G221" s="518"/>
      <c r="H221" s="425"/>
      <c r="I221" s="425"/>
      <c r="J221" s="425"/>
      <c r="K221" s="425"/>
      <c r="L221" s="426"/>
    </row>
    <row r="222" spans="1:12" s="424" customFormat="1" ht="21" customHeight="1">
      <c r="A222" s="427"/>
      <c r="B222" s="419"/>
      <c r="C222" s="428" t="s">
        <v>51</v>
      </c>
      <c r="D222" s="119" t="s">
        <v>1165</v>
      </c>
      <c r="E222" s="518">
        <f t="shared" si="110"/>
        <v>0</v>
      </c>
      <c r="F222" s="296"/>
      <c r="G222" s="296"/>
      <c r="H222" s="422"/>
      <c r="I222" s="422"/>
      <c r="J222" s="422"/>
      <c r="K222" s="422"/>
      <c r="L222" s="423"/>
    </row>
    <row r="223" spans="1:12" ht="15.75">
      <c r="A223" s="409"/>
      <c r="B223" s="411" t="s">
        <v>1164</v>
      </c>
      <c r="C223" s="412"/>
      <c r="D223" s="520" t="s">
        <v>1163</v>
      </c>
      <c r="E223" s="518">
        <f t="shared" si="110"/>
        <v>0</v>
      </c>
      <c r="F223" s="518"/>
      <c r="G223" s="518"/>
      <c r="H223" s="425"/>
      <c r="I223" s="425"/>
      <c r="J223" s="425"/>
      <c r="K223" s="425"/>
      <c r="L223" s="426"/>
    </row>
    <row r="224" spans="1:12" ht="15.75">
      <c r="A224" s="409"/>
      <c r="B224" s="411" t="s">
        <v>270</v>
      </c>
      <c r="C224" s="412"/>
      <c r="D224" s="520" t="s">
        <v>1162</v>
      </c>
      <c r="E224" s="518">
        <f t="shared" si="110"/>
        <v>462</v>
      </c>
      <c r="F224" s="518">
        <v>202</v>
      </c>
      <c r="G224" s="518">
        <v>100</v>
      </c>
      <c r="H224" s="425">
        <v>80</v>
      </c>
      <c r="I224" s="425">
        <v>80</v>
      </c>
      <c r="J224" s="425">
        <v>462</v>
      </c>
      <c r="K224" s="425">
        <v>462</v>
      </c>
      <c r="L224" s="426">
        <v>462</v>
      </c>
    </row>
    <row r="225" spans="1:12" ht="15.75">
      <c r="A225" s="409" t="s">
        <v>1161</v>
      </c>
      <c r="B225" s="411"/>
      <c r="C225" s="412"/>
      <c r="D225" s="521" t="s">
        <v>1160</v>
      </c>
      <c r="E225" s="518">
        <f t="shared" si="110"/>
        <v>0</v>
      </c>
      <c r="F225" s="518">
        <f aca="true" t="shared" si="122" ref="F225:L225">F226</f>
        <v>0</v>
      </c>
      <c r="G225" s="518">
        <f t="shared" si="122"/>
        <v>0</v>
      </c>
      <c r="H225" s="425">
        <f t="shared" si="122"/>
        <v>0</v>
      </c>
      <c r="I225" s="425">
        <f t="shared" si="122"/>
        <v>0</v>
      </c>
      <c r="J225" s="425">
        <f t="shared" si="122"/>
        <v>0</v>
      </c>
      <c r="K225" s="425">
        <f t="shared" si="122"/>
        <v>0</v>
      </c>
      <c r="L225" s="426">
        <f t="shared" si="122"/>
        <v>0</v>
      </c>
    </row>
    <row r="226" spans="1:12" ht="15.75">
      <c r="A226" s="409"/>
      <c r="B226" s="411" t="s">
        <v>373</v>
      </c>
      <c r="C226" s="412"/>
      <c r="D226" s="519" t="s">
        <v>1159</v>
      </c>
      <c r="E226" s="518">
        <f t="shared" si="110"/>
        <v>0</v>
      </c>
      <c r="F226" s="518"/>
      <c r="G226" s="518"/>
      <c r="H226" s="425"/>
      <c r="I226" s="425"/>
      <c r="J226" s="425"/>
      <c r="K226" s="425"/>
      <c r="L226" s="426"/>
    </row>
    <row r="227" spans="1:12" ht="24.75" customHeight="1">
      <c r="A227" s="1123" t="s">
        <v>1158</v>
      </c>
      <c r="B227" s="1124"/>
      <c r="C227" s="1124"/>
      <c r="D227" s="522" t="s">
        <v>65</v>
      </c>
      <c r="E227" s="518">
        <f t="shared" si="110"/>
        <v>42288</v>
      </c>
      <c r="F227" s="518">
        <f aca="true" t="shared" si="123" ref="F227:L227">F228+F243+F245+F247+F250</f>
        <v>12486</v>
      </c>
      <c r="G227" s="518">
        <f t="shared" si="123"/>
        <v>10969</v>
      </c>
      <c r="H227" s="425">
        <f t="shared" si="123"/>
        <v>9098</v>
      </c>
      <c r="I227" s="425">
        <f t="shared" si="123"/>
        <v>9735</v>
      </c>
      <c r="J227" s="425">
        <f t="shared" si="123"/>
        <v>51305</v>
      </c>
      <c r="K227" s="425">
        <f t="shared" si="123"/>
        <v>51678</v>
      </c>
      <c r="L227" s="426">
        <f t="shared" si="123"/>
        <v>52088</v>
      </c>
    </row>
    <row r="228" spans="1:12" ht="33" customHeight="1">
      <c r="A228" s="1137" t="s">
        <v>1157</v>
      </c>
      <c r="B228" s="1138"/>
      <c r="C228" s="1138"/>
      <c r="D228" s="454" t="s">
        <v>1156</v>
      </c>
      <c r="E228" s="518">
        <f t="shared" si="110"/>
        <v>34774</v>
      </c>
      <c r="F228" s="518">
        <f aca="true" t="shared" si="124" ref="F228:L228">F229+F230+F231+F232+F233+F234+F235+F236+F237+F238+F239+F240+F241+F242</f>
        <v>10359</v>
      </c>
      <c r="G228" s="518">
        <f t="shared" si="124"/>
        <v>9161</v>
      </c>
      <c r="H228" s="425">
        <f t="shared" si="124"/>
        <v>7308</v>
      </c>
      <c r="I228" s="425">
        <f t="shared" si="124"/>
        <v>7946</v>
      </c>
      <c r="J228" s="425">
        <f t="shared" si="124"/>
        <v>39550</v>
      </c>
      <c r="K228" s="425">
        <f t="shared" si="124"/>
        <v>39923</v>
      </c>
      <c r="L228" s="426">
        <f t="shared" si="124"/>
        <v>40333</v>
      </c>
    </row>
    <row r="229" spans="1:12" ht="15.75">
      <c r="A229" s="416"/>
      <c r="B229" s="411" t="s">
        <v>1155</v>
      </c>
      <c r="C229" s="412"/>
      <c r="D229" s="519" t="s">
        <v>1154</v>
      </c>
      <c r="E229" s="518">
        <f t="shared" si="110"/>
        <v>822</v>
      </c>
      <c r="F229" s="518">
        <v>281</v>
      </c>
      <c r="G229" s="518">
        <v>265</v>
      </c>
      <c r="H229" s="425">
        <v>158</v>
      </c>
      <c r="I229" s="425">
        <v>118</v>
      </c>
      <c r="J229" s="425">
        <v>826</v>
      </c>
      <c r="K229" s="425">
        <v>831</v>
      </c>
      <c r="L229" s="426">
        <v>836</v>
      </c>
    </row>
    <row r="230" spans="1:12" ht="15.75">
      <c r="A230" s="416"/>
      <c r="B230" s="411" t="s">
        <v>1153</v>
      </c>
      <c r="C230" s="412"/>
      <c r="D230" s="519" t="s">
        <v>1152</v>
      </c>
      <c r="E230" s="518">
        <f t="shared" si="110"/>
        <v>3496</v>
      </c>
      <c r="F230" s="518">
        <v>592</v>
      </c>
      <c r="G230" s="518">
        <v>890</v>
      </c>
      <c r="H230" s="425">
        <v>1020</v>
      </c>
      <c r="I230" s="425">
        <v>994</v>
      </c>
      <c r="J230" s="425">
        <v>3824</v>
      </c>
      <c r="K230" s="425">
        <v>4175</v>
      </c>
      <c r="L230" s="426">
        <v>4562</v>
      </c>
    </row>
    <row r="231" spans="1:12" ht="15.75">
      <c r="A231" s="416"/>
      <c r="B231" s="1139" t="s">
        <v>1151</v>
      </c>
      <c r="C231" s="1139"/>
      <c r="D231" s="519" t="s">
        <v>1150</v>
      </c>
      <c r="E231" s="518">
        <f t="shared" si="110"/>
        <v>0</v>
      </c>
      <c r="F231" s="518"/>
      <c r="G231" s="518"/>
      <c r="H231" s="425"/>
      <c r="I231" s="425"/>
      <c r="J231" s="425"/>
      <c r="K231" s="425"/>
      <c r="L231" s="426"/>
    </row>
    <row r="232" spans="1:12" ht="15.75">
      <c r="A232" s="416"/>
      <c r="B232" s="411" t="s">
        <v>1149</v>
      </c>
      <c r="C232" s="412"/>
      <c r="D232" s="519" t="s">
        <v>1148</v>
      </c>
      <c r="E232" s="518">
        <f t="shared" si="110"/>
        <v>0</v>
      </c>
      <c r="F232" s="518"/>
      <c r="G232" s="518"/>
      <c r="H232" s="422"/>
      <c r="I232" s="425"/>
      <c r="J232" s="422">
        <v>0</v>
      </c>
      <c r="K232" s="425">
        <v>0</v>
      </c>
      <c r="L232" s="423">
        <v>0</v>
      </c>
    </row>
    <row r="233" spans="1:12" ht="15.75">
      <c r="A233" s="431"/>
      <c r="B233" s="411" t="s">
        <v>1147</v>
      </c>
      <c r="C233" s="412"/>
      <c r="D233" s="519" t="s">
        <v>1146</v>
      </c>
      <c r="E233" s="518">
        <f t="shared" si="110"/>
        <v>20081</v>
      </c>
      <c r="F233" s="518">
        <v>6853</v>
      </c>
      <c r="G233" s="518">
        <v>5422</v>
      </c>
      <c r="H233" s="425">
        <v>3551</v>
      </c>
      <c r="I233" s="425">
        <v>4255</v>
      </c>
      <c r="J233" s="425">
        <v>19734</v>
      </c>
      <c r="K233" s="425">
        <v>19751</v>
      </c>
      <c r="L233" s="426">
        <v>19769</v>
      </c>
    </row>
    <row r="234" spans="1:12" ht="15.75">
      <c r="A234" s="432"/>
      <c r="B234" s="1116" t="s">
        <v>1145</v>
      </c>
      <c r="C234" s="1116"/>
      <c r="D234" s="519" t="s">
        <v>1144</v>
      </c>
      <c r="E234" s="518">
        <f t="shared" si="110"/>
        <v>0</v>
      </c>
      <c r="F234" s="518"/>
      <c r="G234" s="518"/>
      <c r="H234" s="425"/>
      <c r="I234" s="425"/>
      <c r="J234" s="425"/>
      <c r="K234" s="425"/>
      <c r="L234" s="426"/>
    </row>
    <row r="235" spans="1:12" ht="15.75">
      <c r="A235" s="432"/>
      <c r="B235" s="1115" t="s">
        <v>1143</v>
      </c>
      <c r="C235" s="1115"/>
      <c r="D235" s="519" t="s">
        <v>1142</v>
      </c>
      <c r="E235" s="518">
        <f t="shared" si="110"/>
        <v>19</v>
      </c>
      <c r="F235" s="518">
        <v>4</v>
      </c>
      <c r="G235" s="518">
        <v>5</v>
      </c>
      <c r="H235" s="425">
        <v>5</v>
      </c>
      <c r="I235" s="425">
        <v>5</v>
      </c>
      <c r="J235" s="425">
        <v>59</v>
      </c>
      <c r="K235" s="425">
        <v>59</v>
      </c>
      <c r="L235" s="426">
        <v>59</v>
      </c>
    </row>
    <row r="236" spans="1:12" ht="26.25" customHeight="1">
      <c r="A236" s="432"/>
      <c r="B236" s="1116" t="s">
        <v>1141</v>
      </c>
      <c r="C236" s="1116"/>
      <c r="D236" s="519" t="s">
        <v>1140</v>
      </c>
      <c r="E236" s="518">
        <f t="shared" si="110"/>
        <v>0</v>
      </c>
      <c r="F236" s="518"/>
      <c r="G236" s="518"/>
      <c r="H236" s="425"/>
      <c r="I236" s="425"/>
      <c r="J236" s="425"/>
      <c r="K236" s="425"/>
      <c r="L236" s="426"/>
    </row>
    <row r="237" spans="1:12" ht="18" customHeight="1">
      <c r="A237" s="432"/>
      <c r="B237" s="1140" t="s">
        <v>1139</v>
      </c>
      <c r="C237" s="1140"/>
      <c r="D237" s="519" t="s">
        <v>1138</v>
      </c>
      <c r="E237" s="518">
        <f t="shared" si="110"/>
        <v>0</v>
      </c>
      <c r="F237" s="518"/>
      <c r="G237" s="518"/>
      <c r="H237" s="425"/>
      <c r="I237" s="425"/>
      <c r="J237" s="425"/>
      <c r="K237" s="425"/>
      <c r="L237" s="426"/>
    </row>
    <row r="238" spans="1:12" ht="27" customHeight="1">
      <c r="A238" s="432"/>
      <c r="B238" s="1116" t="s">
        <v>1137</v>
      </c>
      <c r="C238" s="1116"/>
      <c r="D238" s="519" t="s">
        <v>1136</v>
      </c>
      <c r="E238" s="518">
        <f t="shared" si="110"/>
        <v>0</v>
      </c>
      <c r="F238" s="518"/>
      <c r="G238" s="518"/>
      <c r="H238" s="425"/>
      <c r="I238" s="425"/>
      <c r="J238" s="425"/>
      <c r="K238" s="425"/>
      <c r="L238" s="426"/>
    </row>
    <row r="239" spans="1:12" ht="15.75">
      <c r="A239" s="432"/>
      <c r="B239" s="1115" t="s">
        <v>1135</v>
      </c>
      <c r="C239" s="1115"/>
      <c r="D239" s="519" t="s">
        <v>1134</v>
      </c>
      <c r="E239" s="518">
        <f t="shared" si="110"/>
        <v>0</v>
      </c>
      <c r="F239" s="518"/>
      <c r="G239" s="518"/>
      <c r="H239" s="425"/>
      <c r="I239" s="425"/>
      <c r="J239" s="425"/>
      <c r="K239" s="425"/>
      <c r="L239" s="426"/>
    </row>
    <row r="240" spans="1:12" ht="45" customHeight="1">
      <c r="A240" s="432"/>
      <c r="B240" s="1115" t="s">
        <v>1133</v>
      </c>
      <c r="C240" s="1115"/>
      <c r="D240" s="519" t="s">
        <v>1132</v>
      </c>
      <c r="E240" s="518">
        <f t="shared" si="110"/>
        <v>0</v>
      </c>
      <c r="F240" s="518"/>
      <c r="G240" s="518"/>
      <c r="H240" s="425"/>
      <c r="I240" s="425"/>
      <c r="J240" s="425"/>
      <c r="K240" s="425"/>
      <c r="L240" s="426"/>
    </row>
    <row r="241" spans="1:12" ht="15.75">
      <c r="A241" s="432"/>
      <c r="B241" s="411" t="s">
        <v>1131</v>
      </c>
      <c r="C241" s="412"/>
      <c r="D241" s="519" t="s">
        <v>1130</v>
      </c>
      <c r="E241" s="523">
        <f t="shared" si="110"/>
        <v>0</v>
      </c>
      <c r="F241" s="523"/>
      <c r="G241" s="523"/>
      <c r="H241" s="516"/>
      <c r="I241" s="406"/>
      <c r="J241" s="516"/>
      <c r="K241" s="406"/>
      <c r="L241" s="517"/>
    </row>
    <row r="242" spans="1:12" ht="21.75" customHeight="1">
      <c r="A242" s="431"/>
      <c r="B242" s="411" t="s">
        <v>33</v>
      </c>
      <c r="C242" s="412"/>
      <c r="D242" s="454" t="s">
        <v>1129</v>
      </c>
      <c r="E242" s="523">
        <f t="shared" si="110"/>
        <v>10356</v>
      </c>
      <c r="F242" s="523">
        <v>2629</v>
      </c>
      <c r="G242" s="523">
        <v>2579</v>
      </c>
      <c r="H242" s="425">
        <v>2574</v>
      </c>
      <c r="I242" s="406">
        <v>2574</v>
      </c>
      <c r="J242" s="425">
        <v>15107</v>
      </c>
      <c r="K242" s="425">
        <v>15107</v>
      </c>
      <c r="L242" s="426">
        <v>15107</v>
      </c>
    </row>
    <row r="243" spans="1:12" ht="15.75">
      <c r="A243" s="416" t="s">
        <v>1128</v>
      </c>
      <c r="B243" s="412"/>
      <c r="C243" s="435"/>
      <c r="D243" s="519" t="s">
        <v>1127</v>
      </c>
      <c r="E243" s="523">
        <f t="shared" si="110"/>
        <v>0</v>
      </c>
      <c r="F243" s="523">
        <f aca="true" t="shared" si="125" ref="F243:L243">F244</f>
        <v>0</v>
      </c>
      <c r="G243" s="523">
        <f t="shared" si="125"/>
        <v>0</v>
      </c>
      <c r="H243" s="406">
        <f t="shared" si="125"/>
        <v>0</v>
      </c>
      <c r="I243" s="406">
        <f t="shared" si="125"/>
        <v>0</v>
      </c>
      <c r="J243" s="406">
        <f t="shared" si="125"/>
        <v>0</v>
      </c>
      <c r="K243" s="406">
        <f t="shared" si="125"/>
        <v>0</v>
      </c>
      <c r="L243" s="414">
        <f t="shared" si="125"/>
        <v>0</v>
      </c>
    </row>
    <row r="244" spans="1:12" ht="15.75">
      <c r="A244" s="431"/>
      <c r="B244" s="411" t="s">
        <v>84</v>
      </c>
      <c r="C244" s="412"/>
      <c r="D244" s="519" t="s">
        <v>1126</v>
      </c>
      <c r="E244" s="523">
        <f t="shared" si="110"/>
        <v>0</v>
      </c>
      <c r="F244" s="523"/>
      <c r="G244" s="523"/>
      <c r="H244" s="524"/>
      <c r="I244" s="406"/>
      <c r="J244" s="524"/>
      <c r="K244" s="406"/>
      <c r="L244" s="525"/>
    </row>
    <row r="245" spans="1:12" ht="15.75">
      <c r="A245" s="416" t="s">
        <v>1125</v>
      </c>
      <c r="B245" s="412"/>
      <c r="C245" s="411"/>
      <c r="D245" s="519" t="s">
        <v>1124</v>
      </c>
      <c r="E245" s="523">
        <f t="shared" si="110"/>
        <v>0</v>
      </c>
      <c r="F245" s="523">
        <f aca="true" t="shared" si="126" ref="F245:L245">F246</f>
        <v>0</v>
      </c>
      <c r="G245" s="523">
        <f t="shared" si="126"/>
        <v>0</v>
      </c>
      <c r="H245" s="406">
        <f t="shared" si="126"/>
        <v>0</v>
      </c>
      <c r="I245" s="406">
        <f t="shared" si="126"/>
        <v>0</v>
      </c>
      <c r="J245" s="406">
        <f t="shared" si="126"/>
        <v>0</v>
      </c>
      <c r="K245" s="406">
        <f t="shared" si="126"/>
        <v>0</v>
      </c>
      <c r="L245" s="414">
        <f t="shared" si="126"/>
        <v>0</v>
      </c>
    </row>
    <row r="246" spans="1:12" ht="15.75">
      <c r="A246" s="416"/>
      <c r="B246" s="411" t="s">
        <v>448</v>
      </c>
      <c r="C246" s="412"/>
      <c r="D246" s="519" t="s">
        <v>1123</v>
      </c>
      <c r="E246" s="523">
        <f t="shared" si="110"/>
        <v>0</v>
      </c>
      <c r="F246" s="523"/>
      <c r="G246" s="523"/>
      <c r="H246" s="516"/>
      <c r="I246" s="406"/>
      <c r="J246" s="516"/>
      <c r="K246" s="406"/>
      <c r="L246" s="517"/>
    </row>
    <row r="247" spans="1:12" ht="15.75">
      <c r="A247" s="416" t="s">
        <v>1122</v>
      </c>
      <c r="B247" s="412"/>
      <c r="C247" s="411"/>
      <c r="D247" s="519" t="s">
        <v>1121</v>
      </c>
      <c r="E247" s="523">
        <f t="shared" si="110"/>
        <v>7058</v>
      </c>
      <c r="F247" s="523">
        <f aca="true" t="shared" si="127" ref="F247:L247">F248+F249</f>
        <v>1773</v>
      </c>
      <c r="G247" s="523">
        <f t="shared" si="127"/>
        <v>1762</v>
      </c>
      <c r="H247" s="406">
        <f t="shared" si="127"/>
        <v>1763</v>
      </c>
      <c r="I247" s="406">
        <f t="shared" si="127"/>
        <v>1760</v>
      </c>
      <c r="J247" s="406">
        <f t="shared" si="127"/>
        <v>11249</v>
      </c>
      <c r="K247" s="406">
        <f t="shared" si="127"/>
        <v>11249</v>
      </c>
      <c r="L247" s="414">
        <f t="shared" si="127"/>
        <v>11249</v>
      </c>
    </row>
    <row r="248" spans="1:12" ht="15.75">
      <c r="A248" s="416"/>
      <c r="B248" s="412" t="s">
        <v>1120</v>
      </c>
      <c r="C248" s="411"/>
      <c r="D248" s="519" t="s">
        <v>1119</v>
      </c>
      <c r="E248" s="523">
        <f t="shared" si="110"/>
        <v>0</v>
      </c>
      <c r="F248" s="523"/>
      <c r="G248" s="523"/>
      <c r="H248" s="526"/>
      <c r="I248" s="406"/>
      <c r="J248" s="526"/>
      <c r="K248" s="406"/>
      <c r="L248" s="527"/>
    </row>
    <row r="249" spans="1:12" ht="15.75">
      <c r="A249" s="416"/>
      <c r="B249" s="411" t="s">
        <v>403</v>
      </c>
      <c r="C249" s="412"/>
      <c r="D249" s="519" t="s">
        <v>1118</v>
      </c>
      <c r="E249" s="518">
        <f t="shared" si="110"/>
        <v>7058</v>
      </c>
      <c r="F249" s="518">
        <v>1773</v>
      </c>
      <c r="G249" s="518">
        <v>1762</v>
      </c>
      <c r="H249" s="425">
        <v>1763</v>
      </c>
      <c r="I249" s="425">
        <v>1760</v>
      </c>
      <c r="J249" s="425">
        <v>11249</v>
      </c>
      <c r="K249" s="425">
        <v>11249</v>
      </c>
      <c r="L249" s="426">
        <v>11249</v>
      </c>
    </row>
    <row r="250" spans="1:12" ht="27" customHeight="1">
      <c r="A250" s="1123" t="s">
        <v>1117</v>
      </c>
      <c r="B250" s="1124"/>
      <c r="C250" s="1124"/>
      <c r="D250" s="519" t="s">
        <v>1081</v>
      </c>
      <c r="E250" s="518">
        <f t="shared" si="110"/>
        <v>456</v>
      </c>
      <c r="F250" s="518">
        <f aca="true" t="shared" si="128" ref="F250:L250">F251+F252+F253</f>
        <v>354</v>
      </c>
      <c r="G250" s="518">
        <f t="shared" si="128"/>
        <v>46</v>
      </c>
      <c r="H250" s="425">
        <f t="shared" si="128"/>
        <v>27</v>
      </c>
      <c r="I250" s="425">
        <f t="shared" si="128"/>
        <v>29</v>
      </c>
      <c r="J250" s="425">
        <f t="shared" si="128"/>
        <v>506</v>
      </c>
      <c r="K250" s="425">
        <f t="shared" si="128"/>
        <v>506</v>
      </c>
      <c r="L250" s="426">
        <f t="shared" si="128"/>
        <v>506</v>
      </c>
    </row>
    <row r="251" spans="1:12" ht="15.75">
      <c r="A251" s="409"/>
      <c r="B251" s="411" t="s">
        <v>1116</v>
      </c>
      <c r="C251" s="412"/>
      <c r="D251" s="519" t="s">
        <v>1115</v>
      </c>
      <c r="E251" s="518">
        <f t="shared" si="110"/>
        <v>506</v>
      </c>
      <c r="F251" s="296">
        <v>404</v>
      </c>
      <c r="G251" s="296">
        <v>46</v>
      </c>
      <c r="H251" s="422">
        <v>27</v>
      </c>
      <c r="I251" s="422">
        <v>29</v>
      </c>
      <c r="J251" s="422">
        <v>506</v>
      </c>
      <c r="K251" s="422">
        <v>506</v>
      </c>
      <c r="L251" s="423">
        <v>506</v>
      </c>
    </row>
    <row r="252" spans="1:12" ht="42.75" customHeight="1">
      <c r="A252" s="409"/>
      <c r="B252" s="1115" t="s">
        <v>1114</v>
      </c>
      <c r="C252" s="1115"/>
      <c r="D252" s="519" t="s">
        <v>1113</v>
      </c>
      <c r="E252" s="518">
        <f t="shared" si="110"/>
        <v>-50</v>
      </c>
      <c r="F252" s="523">
        <v>-50</v>
      </c>
      <c r="G252" s="523">
        <v>0</v>
      </c>
      <c r="H252" s="425">
        <v>0</v>
      </c>
      <c r="I252" s="425">
        <v>0</v>
      </c>
      <c r="J252" s="425">
        <v>0</v>
      </c>
      <c r="K252" s="425">
        <v>0</v>
      </c>
      <c r="L252" s="426">
        <v>0</v>
      </c>
    </row>
    <row r="253" spans="1:12" ht="15.75">
      <c r="A253" s="409"/>
      <c r="B253" s="411" t="s">
        <v>37</v>
      </c>
      <c r="C253" s="412"/>
      <c r="D253" s="519" t="s">
        <v>1112</v>
      </c>
      <c r="E253" s="518">
        <f t="shared" si="110"/>
        <v>0</v>
      </c>
      <c r="F253" s="518"/>
      <c r="G253" s="518"/>
      <c r="H253" s="425"/>
      <c r="I253" s="425"/>
      <c r="J253" s="425"/>
      <c r="K253" s="425"/>
      <c r="L253" s="426"/>
    </row>
    <row r="254" spans="1:12" s="424" customFormat="1" ht="15.75">
      <c r="A254" s="418" t="s">
        <v>1111</v>
      </c>
      <c r="B254" s="437"/>
      <c r="C254" s="438"/>
      <c r="D254" s="150" t="s">
        <v>285</v>
      </c>
      <c r="E254" s="518">
        <f t="shared" si="110"/>
        <v>0</v>
      </c>
      <c r="F254" s="528">
        <f>F255+F258</f>
        <v>0</v>
      </c>
      <c r="G254" s="528">
        <f aca="true" t="shared" si="129" ref="G254:L254">G255+G258</f>
        <v>0</v>
      </c>
      <c r="H254" s="529">
        <f t="shared" si="129"/>
        <v>0</v>
      </c>
      <c r="I254" s="529">
        <f t="shared" si="129"/>
        <v>0</v>
      </c>
      <c r="J254" s="529">
        <f t="shared" si="129"/>
        <v>0</v>
      </c>
      <c r="K254" s="529">
        <f t="shared" si="129"/>
        <v>0</v>
      </c>
      <c r="L254" s="530">
        <f t="shared" si="129"/>
        <v>0</v>
      </c>
    </row>
    <row r="255" spans="1:12" s="424" customFormat="1" ht="15.75">
      <c r="A255" s="1133" t="s">
        <v>1110</v>
      </c>
      <c r="B255" s="1134"/>
      <c r="C255" s="1134"/>
      <c r="D255" s="519" t="s">
        <v>1070</v>
      </c>
      <c r="E255" s="518">
        <f t="shared" si="110"/>
        <v>0</v>
      </c>
      <c r="F255" s="528">
        <f aca="true" t="shared" si="130" ref="F255:L256">F256</f>
        <v>0</v>
      </c>
      <c r="G255" s="528">
        <f t="shared" si="130"/>
        <v>0</v>
      </c>
      <c r="H255" s="529">
        <f t="shared" si="130"/>
        <v>0</v>
      </c>
      <c r="I255" s="529">
        <f t="shared" si="130"/>
        <v>0</v>
      </c>
      <c r="J255" s="529">
        <f t="shared" si="130"/>
        <v>0</v>
      </c>
      <c r="K255" s="529">
        <f t="shared" si="130"/>
        <v>0</v>
      </c>
      <c r="L255" s="530">
        <f t="shared" si="130"/>
        <v>0</v>
      </c>
    </row>
    <row r="256" spans="1:12" s="424" customFormat="1" ht="24.75" customHeight="1">
      <c r="A256" s="440"/>
      <c r="B256" s="1135" t="s">
        <v>1109</v>
      </c>
      <c r="C256" s="1135"/>
      <c r="D256" s="519" t="s">
        <v>1068</v>
      </c>
      <c r="E256" s="518">
        <f t="shared" si="110"/>
        <v>0</v>
      </c>
      <c r="F256" s="528">
        <f t="shared" si="130"/>
        <v>0</v>
      </c>
      <c r="G256" s="528">
        <f t="shared" si="130"/>
        <v>0</v>
      </c>
      <c r="H256" s="529">
        <f t="shared" si="130"/>
        <v>0</v>
      </c>
      <c r="I256" s="529">
        <f t="shared" si="130"/>
        <v>0</v>
      </c>
      <c r="J256" s="529">
        <f t="shared" si="130"/>
        <v>0</v>
      </c>
      <c r="K256" s="529">
        <f t="shared" si="130"/>
        <v>0</v>
      </c>
      <c r="L256" s="530">
        <f t="shared" si="130"/>
        <v>0</v>
      </c>
    </row>
    <row r="257" spans="1:12" s="424" customFormat="1" ht="42.75" customHeight="1">
      <c r="A257" s="440"/>
      <c r="B257" s="443"/>
      <c r="C257" s="444" t="s">
        <v>1108</v>
      </c>
      <c r="D257" s="519" t="s">
        <v>1107</v>
      </c>
      <c r="E257" s="518">
        <f t="shared" si="110"/>
        <v>0</v>
      </c>
      <c r="F257" s="528">
        <v>0</v>
      </c>
      <c r="G257" s="528">
        <v>0</v>
      </c>
      <c r="H257" s="529">
        <v>0</v>
      </c>
      <c r="I257" s="529">
        <v>0</v>
      </c>
      <c r="J257" s="529">
        <v>0</v>
      </c>
      <c r="K257" s="529">
        <v>0</v>
      </c>
      <c r="L257" s="530">
        <v>0</v>
      </c>
    </row>
    <row r="258" spans="1:12" s="424" customFormat="1" ht="15.75">
      <c r="A258" s="418" t="s">
        <v>1106</v>
      </c>
      <c r="B258" s="446"/>
      <c r="C258" s="444"/>
      <c r="D258" s="519" t="s">
        <v>1105</v>
      </c>
      <c r="E258" s="518">
        <f t="shared" si="110"/>
        <v>0</v>
      </c>
      <c r="F258" s="361">
        <f aca="true" t="shared" si="131" ref="F258:L258">F259+F260</f>
        <v>0</v>
      </c>
      <c r="G258" s="361">
        <f t="shared" si="131"/>
        <v>0</v>
      </c>
      <c r="H258" s="441">
        <f t="shared" si="131"/>
        <v>0</v>
      </c>
      <c r="I258" s="441">
        <f t="shared" si="131"/>
        <v>0</v>
      </c>
      <c r="J258" s="441">
        <f t="shared" si="131"/>
        <v>0</v>
      </c>
      <c r="K258" s="441">
        <f t="shared" si="131"/>
        <v>0</v>
      </c>
      <c r="L258" s="442">
        <f t="shared" si="131"/>
        <v>0</v>
      </c>
    </row>
    <row r="259" spans="1:12" s="424" customFormat="1" ht="15.75">
      <c r="A259" s="418"/>
      <c r="B259" s="1116" t="s">
        <v>1104</v>
      </c>
      <c r="C259" s="1116"/>
      <c r="D259" s="454" t="s">
        <v>1103</v>
      </c>
      <c r="E259" s="518">
        <f t="shared" si="110"/>
        <v>0</v>
      </c>
      <c r="F259" s="361">
        <v>0</v>
      </c>
      <c r="G259" s="296"/>
      <c r="H259" s="422"/>
      <c r="I259" s="422"/>
      <c r="J259" s="422"/>
      <c r="K259" s="422"/>
      <c r="L259" s="423"/>
    </row>
    <row r="260" spans="1:12" s="424" customFormat="1" ht="15.75">
      <c r="A260" s="418"/>
      <c r="B260" s="1119" t="s">
        <v>1102</v>
      </c>
      <c r="C260" s="1136"/>
      <c r="D260" s="60" t="s">
        <v>1101</v>
      </c>
      <c r="E260" s="518">
        <f t="shared" si="110"/>
        <v>0</v>
      </c>
      <c r="F260" s="296"/>
      <c r="G260" s="296"/>
      <c r="H260" s="422"/>
      <c r="I260" s="422"/>
      <c r="J260" s="422"/>
      <c r="K260" s="422"/>
      <c r="L260" s="423"/>
    </row>
    <row r="261" spans="1:12" ht="23.25" customHeight="1">
      <c r="A261" s="409" t="s">
        <v>1064</v>
      </c>
      <c r="B261" s="411"/>
      <c r="C261" s="411"/>
      <c r="D261" s="521" t="s">
        <v>382</v>
      </c>
      <c r="E261" s="518">
        <f t="shared" si="110"/>
        <v>66197</v>
      </c>
      <c r="F261" s="518">
        <f aca="true" t="shared" si="132" ref="F261:L261">F262</f>
        <v>18198</v>
      </c>
      <c r="G261" s="518">
        <f t="shared" si="132"/>
        <v>19074</v>
      </c>
      <c r="H261" s="425">
        <f t="shared" si="132"/>
        <v>14976</v>
      </c>
      <c r="I261" s="425">
        <f t="shared" si="132"/>
        <v>13949</v>
      </c>
      <c r="J261" s="425">
        <f t="shared" si="132"/>
        <v>75223</v>
      </c>
      <c r="K261" s="425">
        <f t="shared" si="132"/>
        <v>79591</v>
      </c>
      <c r="L261" s="426">
        <f t="shared" si="132"/>
        <v>83933</v>
      </c>
    </row>
    <row r="262" spans="1:12" ht="15.75">
      <c r="A262" s="1123" t="s">
        <v>1063</v>
      </c>
      <c r="B262" s="1124"/>
      <c r="C262" s="1124"/>
      <c r="D262" s="521" t="s">
        <v>383</v>
      </c>
      <c r="E262" s="523">
        <f t="shared" si="110"/>
        <v>66197</v>
      </c>
      <c r="F262" s="523">
        <f aca="true" t="shared" si="133" ref="F262:L262">F263+F266</f>
        <v>18198</v>
      </c>
      <c r="G262" s="523">
        <f t="shared" si="133"/>
        <v>19074</v>
      </c>
      <c r="H262" s="406">
        <f t="shared" si="133"/>
        <v>14976</v>
      </c>
      <c r="I262" s="406">
        <f t="shared" si="133"/>
        <v>13949</v>
      </c>
      <c r="J262" s="406">
        <f t="shared" si="133"/>
        <v>75223</v>
      </c>
      <c r="K262" s="406">
        <f t="shared" si="133"/>
        <v>79591</v>
      </c>
      <c r="L262" s="414">
        <f t="shared" si="133"/>
        <v>83933</v>
      </c>
    </row>
    <row r="263" spans="1:12" ht="18" customHeight="1">
      <c r="A263" s="409" t="s">
        <v>1100</v>
      </c>
      <c r="B263" s="411"/>
      <c r="C263" s="411"/>
      <c r="D263" s="521" t="s">
        <v>1061</v>
      </c>
      <c r="E263" s="523">
        <f t="shared" si="110"/>
        <v>0</v>
      </c>
      <c r="F263" s="523">
        <f aca="true" t="shared" si="134" ref="F263:L263">F264+F265</f>
        <v>0</v>
      </c>
      <c r="G263" s="523">
        <f t="shared" si="134"/>
        <v>0</v>
      </c>
      <c r="H263" s="406">
        <f t="shared" si="134"/>
        <v>0</v>
      </c>
      <c r="I263" s="406">
        <f t="shared" si="134"/>
        <v>0</v>
      </c>
      <c r="J263" s="406">
        <f t="shared" si="134"/>
        <v>0</v>
      </c>
      <c r="K263" s="406">
        <f t="shared" si="134"/>
        <v>0</v>
      </c>
      <c r="L263" s="414">
        <f t="shared" si="134"/>
        <v>0</v>
      </c>
    </row>
    <row r="264" spans="1:12" ht="18" customHeight="1">
      <c r="A264" s="409"/>
      <c r="B264" s="411" t="s">
        <v>1099</v>
      </c>
      <c r="C264" s="411"/>
      <c r="D264" s="519" t="s">
        <v>1098</v>
      </c>
      <c r="E264" s="523">
        <f t="shared" si="110"/>
        <v>0</v>
      </c>
      <c r="F264" s="523"/>
      <c r="G264" s="523"/>
      <c r="H264" s="516"/>
      <c r="I264" s="406"/>
      <c r="J264" s="516"/>
      <c r="K264" s="406"/>
      <c r="L264" s="517"/>
    </row>
    <row r="265" spans="1:12" ht="45" customHeight="1">
      <c r="A265" s="409"/>
      <c r="B265" s="1125" t="s">
        <v>1097</v>
      </c>
      <c r="C265" s="1125"/>
      <c r="D265" s="519" t="s">
        <v>1096</v>
      </c>
      <c r="E265" s="523">
        <f t="shared" si="110"/>
        <v>0</v>
      </c>
      <c r="F265" s="523"/>
      <c r="G265" s="523"/>
      <c r="H265" s="524"/>
      <c r="I265" s="406"/>
      <c r="J265" s="524"/>
      <c r="K265" s="406"/>
      <c r="L265" s="525"/>
    </row>
    <row r="266" spans="1:12" ht="15.75">
      <c r="A266" s="1123" t="s">
        <v>1095</v>
      </c>
      <c r="B266" s="1124"/>
      <c r="C266" s="1124"/>
      <c r="D266" s="531" t="s">
        <v>1054</v>
      </c>
      <c r="E266" s="425">
        <f t="shared" si="110"/>
        <v>66197</v>
      </c>
      <c r="F266" s="425">
        <f aca="true" t="shared" si="135" ref="F266:L266">F267+F268+F269+F270</f>
        <v>18198</v>
      </c>
      <c r="G266" s="425">
        <f t="shared" si="135"/>
        <v>19074</v>
      </c>
      <c r="H266" s="425">
        <f t="shared" si="135"/>
        <v>14976</v>
      </c>
      <c r="I266" s="425">
        <f t="shared" si="135"/>
        <v>13949</v>
      </c>
      <c r="J266" s="425">
        <f t="shared" si="135"/>
        <v>75223</v>
      </c>
      <c r="K266" s="425">
        <f t="shared" si="135"/>
        <v>79591</v>
      </c>
      <c r="L266" s="426">
        <f t="shared" si="135"/>
        <v>83933</v>
      </c>
    </row>
    <row r="267" spans="1:12" ht="15.75">
      <c r="A267" s="409"/>
      <c r="B267" s="411" t="s">
        <v>1094</v>
      </c>
      <c r="C267" s="412"/>
      <c r="D267" s="519" t="s">
        <v>1093</v>
      </c>
      <c r="E267" s="425">
        <f>F267+G267+H267+I267</f>
        <v>66197</v>
      </c>
      <c r="F267" s="425">
        <v>18198</v>
      </c>
      <c r="G267" s="425">
        <v>19074</v>
      </c>
      <c r="H267" s="425">
        <v>14976</v>
      </c>
      <c r="I267" s="425">
        <v>13949</v>
      </c>
      <c r="J267" s="425">
        <v>75223</v>
      </c>
      <c r="K267" s="425">
        <v>79591</v>
      </c>
      <c r="L267" s="426">
        <v>83933</v>
      </c>
    </row>
    <row r="268" spans="1:12" ht="15.75">
      <c r="A268" s="409"/>
      <c r="B268" s="1115" t="s">
        <v>1092</v>
      </c>
      <c r="C268" s="1115"/>
      <c r="D268" s="519" t="s">
        <v>1091</v>
      </c>
      <c r="E268" s="406">
        <f aca="true" t="shared" si="136" ref="E268:E331">F268+G268+H268+I268</f>
        <v>0</v>
      </c>
      <c r="F268" s="406"/>
      <c r="G268" s="406"/>
      <c r="H268" s="524"/>
      <c r="I268" s="406"/>
      <c r="J268" s="524"/>
      <c r="K268" s="406"/>
      <c r="L268" s="525"/>
    </row>
    <row r="269" spans="1:12" ht="15.75">
      <c r="A269" s="532"/>
      <c r="B269" s="1128" t="s">
        <v>1090</v>
      </c>
      <c r="C269" s="1128"/>
      <c r="D269" s="534" t="s">
        <v>1089</v>
      </c>
      <c r="E269" s="406">
        <f t="shared" si="136"/>
        <v>0</v>
      </c>
      <c r="F269" s="535"/>
      <c r="G269" s="535"/>
      <c r="H269" s="516"/>
      <c r="I269" s="535"/>
      <c r="J269" s="516"/>
      <c r="K269" s="535"/>
      <c r="L269" s="517"/>
    </row>
    <row r="270" spans="1:12" ht="39.75" customHeight="1">
      <c r="A270" s="409"/>
      <c r="B270" s="1129" t="s">
        <v>1088</v>
      </c>
      <c r="C270" s="1130"/>
      <c r="D270" s="405" t="s">
        <v>1087</v>
      </c>
      <c r="E270" s="406">
        <f t="shared" si="136"/>
        <v>0</v>
      </c>
      <c r="F270" s="406"/>
      <c r="G270" s="406"/>
      <c r="H270" s="524"/>
      <c r="I270" s="406"/>
      <c r="J270" s="524"/>
      <c r="K270" s="406"/>
      <c r="L270" s="525"/>
    </row>
    <row r="271" spans="1:12" ht="33.75" customHeight="1">
      <c r="A271" s="1131" t="s">
        <v>1086</v>
      </c>
      <c r="B271" s="1132"/>
      <c r="C271" s="1132"/>
      <c r="D271" s="247" t="s">
        <v>10</v>
      </c>
      <c r="E271" s="514">
        <f t="shared" si="136"/>
        <v>23927</v>
      </c>
      <c r="F271" s="514">
        <f>F272+F277+F281+F286+F304+F366+F368</f>
        <v>2373</v>
      </c>
      <c r="G271" s="514">
        <f aca="true" t="shared" si="137" ref="G271:L271">G272+G277+G281+G286+G304+G366+G368</f>
        <v>10609</v>
      </c>
      <c r="H271" s="514">
        <f t="shared" si="137"/>
        <v>7536</v>
      </c>
      <c r="I271" s="514">
        <f t="shared" si="137"/>
        <v>3409</v>
      </c>
      <c r="J271" s="514">
        <f t="shared" si="137"/>
        <v>25662</v>
      </c>
      <c r="K271" s="514">
        <f t="shared" si="137"/>
        <v>26999</v>
      </c>
      <c r="L271" s="515">
        <f t="shared" si="137"/>
        <v>28197</v>
      </c>
    </row>
    <row r="272" spans="1:12" ht="15.75">
      <c r="A272" s="402" t="s">
        <v>1085</v>
      </c>
      <c r="B272" s="403"/>
      <c r="C272" s="404"/>
      <c r="D272" s="405" t="s">
        <v>286</v>
      </c>
      <c r="E272" s="406">
        <f t="shared" si="136"/>
        <v>50</v>
      </c>
      <c r="F272" s="406">
        <f aca="true" t="shared" si="138" ref="F272:L275">F273</f>
        <v>50</v>
      </c>
      <c r="G272" s="406">
        <f t="shared" si="138"/>
        <v>0</v>
      </c>
      <c r="H272" s="406">
        <f t="shared" si="138"/>
        <v>0</v>
      </c>
      <c r="I272" s="406">
        <f t="shared" si="138"/>
        <v>0</v>
      </c>
      <c r="J272" s="406">
        <f t="shared" si="138"/>
        <v>0</v>
      </c>
      <c r="K272" s="406">
        <f t="shared" si="138"/>
        <v>0</v>
      </c>
      <c r="L272" s="414">
        <f t="shared" si="138"/>
        <v>0</v>
      </c>
    </row>
    <row r="273" spans="1:12" ht="15.75">
      <c r="A273" s="409" t="s">
        <v>1084</v>
      </c>
      <c r="B273" s="413"/>
      <c r="C273" s="411"/>
      <c r="D273" s="408" t="s">
        <v>63</v>
      </c>
      <c r="E273" s="406">
        <f t="shared" si="136"/>
        <v>50</v>
      </c>
      <c r="F273" s="406">
        <f t="shared" si="138"/>
        <v>50</v>
      </c>
      <c r="G273" s="406">
        <f t="shared" si="138"/>
        <v>0</v>
      </c>
      <c r="H273" s="406">
        <f t="shared" si="138"/>
        <v>0</v>
      </c>
      <c r="I273" s="406">
        <f t="shared" si="138"/>
        <v>0</v>
      </c>
      <c r="J273" s="406">
        <f t="shared" si="138"/>
        <v>0</v>
      </c>
      <c r="K273" s="406">
        <f t="shared" si="138"/>
        <v>0</v>
      </c>
      <c r="L273" s="414">
        <f t="shared" si="138"/>
        <v>0</v>
      </c>
    </row>
    <row r="274" spans="1:12" ht="15.75">
      <c r="A274" s="409" t="s">
        <v>1083</v>
      </c>
      <c r="B274" s="411"/>
      <c r="C274" s="411"/>
      <c r="D274" s="410" t="s">
        <v>65</v>
      </c>
      <c r="E274" s="406">
        <f t="shared" si="136"/>
        <v>50</v>
      </c>
      <c r="F274" s="406">
        <f t="shared" si="138"/>
        <v>50</v>
      </c>
      <c r="G274" s="406">
        <f t="shared" si="138"/>
        <v>0</v>
      </c>
      <c r="H274" s="406">
        <f t="shared" si="138"/>
        <v>0</v>
      </c>
      <c r="I274" s="406">
        <f t="shared" si="138"/>
        <v>0</v>
      </c>
      <c r="J274" s="406">
        <f t="shared" si="138"/>
        <v>0</v>
      </c>
      <c r="K274" s="406">
        <f t="shared" si="138"/>
        <v>0</v>
      </c>
      <c r="L274" s="414">
        <f t="shared" si="138"/>
        <v>0</v>
      </c>
    </row>
    <row r="275" spans="1:12" ht="15.75">
      <c r="A275" s="409" t="s">
        <v>1082</v>
      </c>
      <c r="B275" s="410"/>
      <c r="C275" s="410"/>
      <c r="D275" s="519" t="s">
        <v>1081</v>
      </c>
      <c r="E275" s="406">
        <f t="shared" si="136"/>
        <v>50</v>
      </c>
      <c r="F275" s="406">
        <f t="shared" si="138"/>
        <v>50</v>
      </c>
      <c r="G275" s="406">
        <f t="shared" si="138"/>
        <v>0</v>
      </c>
      <c r="H275" s="406">
        <f t="shared" si="138"/>
        <v>0</v>
      </c>
      <c r="I275" s="406">
        <f t="shared" si="138"/>
        <v>0</v>
      </c>
      <c r="J275" s="406">
        <f t="shared" si="138"/>
        <v>0</v>
      </c>
      <c r="K275" s="406">
        <f t="shared" si="138"/>
        <v>0</v>
      </c>
      <c r="L275" s="414">
        <f t="shared" si="138"/>
        <v>0</v>
      </c>
    </row>
    <row r="276" spans="1:12" ht="15.75">
      <c r="A276" s="536"/>
      <c r="B276" s="411" t="s">
        <v>1080</v>
      </c>
      <c r="C276" s="411"/>
      <c r="D276" s="519" t="s">
        <v>1079</v>
      </c>
      <c r="E276" s="406">
        <f t="shared" si="136"/>
        <v>50</v>
      </c>
      <c r="F276" s="406">
        <v>50</v>
      </c>
      <c r="G276" s="406">
        <v>0</v>
      </c>
      <c r="H276" s="425">
        <v>0</v>
      </c>
      <c r="I276" s="425">
        <v>0</v>
      </c>
      <c r="J276" s="425">
        <v>0</v>
      </c>
      <c r="K276" s="425">
        <v>0</v>
      </c>
      <c r="L276" s="426">
        <v>0</v>
      </c>
    </row>
    <row r="277" spans="1:12" ht="15.75">
      <c r="A277" s="416" t="s">
        <v>1078</v>
      </c>
      <c r="B277" s="406"/>
      <c r="C277" s="436"/>
      <c r="D277" s="521" t="s">
        <v>381</v>
      </c>
      <c r="E277" s="406">
        <f t="shared" si="136"/>
        <v>5</v>
      </c>
      <c r="F277" s="406">
        <f aca="true" t="shared" si="139" ref="F277:L277">F278</f>
        <v>5</v>
      </c>
      <c r="G277" s="406">
        <f t="shared" si="139"/>
        <v>0</v>
      </c>
      <c r="H277" s="406">
        <f t="shared" si="139"/>
        <v>0</v>
      </c>
      <c r="I277" s="406">
        <f t="shared" si="139"/>
        <v>0</v>
      </c>
      <c r="J277" s="406">
        <f t="shared" si="139"/>
        <v>0</v>
      </c>
      <c r="K277" s="406">
        <f t="shared" si="139"/>
        <v>0</v>
      </c>
      <c r="L277" s="414">
        <f t="shared" si="139"/>
        <v>0</v>
      </c>
    </row>
    <row r="278" spans="1:12" ht="15.75">
      <c r="A278" s="416" t="s">
        <v>1077</v>
      </c>
      <c r="B278" s="412"/>
      <c r="C278" s="411"/>
      <c r="D278" s="519" t="s">
        <v>1076</v>
      </c>
      <c r="E278" s="406">
        <f t="shared" si="136"/>
        <v>5</v>
      </c>
      <c r="F278" s="406">
        <f aca="true" t="shared" si="140" ref="F278:L278">F279+F280</f>
        <v>5</v>
      </c>
      <c r="G278" s="406">
        <f t="shared" si="140"/>
        <v>0</v>
      </c>
      <c r="H278" s="406">
        <f t="shared" si="140"/>
        <v>0</v>
      </c>
      <c r="I278" s="406">
        <f t="shared" si="140"/>
        <v>0</v>
      </c>
      <c r="J278" s="406">
        <f t="shared" si="140"/>
        <v>0</v>
      </c>
      <c r="K278" s="406">
        <f t="shared" si="140"/>
        <v>0</v>
      </c>
      <c r="L278" s="414">
        <f t="shared" si="140"/>
        <v>0</v>
      </c>
    </row>
    <row r="279" spans="1:12" ht="15.75">
      <c r="A279" s="416"/>
      <c r="B279" s="411" t="s">
        <v>384</v>
      </c>
      <c r="C279" s="412"/>
      <c r="D279" s="519" t="s">
        <v>1075</v>
      </c>
      <c r="E279" s="406">
        <f t="shared" si="136"/>
        <v>5</v>
      </c>
      <c r="F279" s="406">
        <v>5</v>
      </c>
      <c r="G279" s="406"/>
      <c r="H279" s="516"/>
      <c r="I279" s="406"/>
      <c r="J279" s="516"/>
      <c r="K279" s="406"/>
      <c r="L279" s="517"/>
    </row>
    <row r="280" spans="1:12" ht="15.75">
      <c r="A280" s="416"/>
      <c r="B280" s="411" t="s">
        <v>1074</v>
      </c>
      <c r="C280" s="412"/>
      <c r="D280" s="405" t="s">
        <v>1073</v>
      </c>
      <c r="E280" s="406">
        <f t="shared" si="136"/>
        <v>0</v>
      </c>
      <c r="F280" s="406"/>
      <c r="G280" s="406"/>
      <c r="H280" s="516"/>
      <c r="I280" s="406"/>
      <c r="J280" s="516"/>
      <c r="K280" s="406"/>
      <c r="L280" s="517"/>
    </row>
    <row r="281" spans="1:12" s="424" customFormat="1" ht="15.75">
      <c r="A281" s="418" t="s">
        <v>1072</v>
      </c>
      <c r="B281" s="437"/>
      <c r="C281" s="438"/>
      <c r="D281" s="439" t="s">
        <v>285</v>
      </c>
      <c r="E281" s="406">
        <f t="shared" si="136"/>
        <v>0</v>
      </c>
      <c r="F281" s="422">
        <f aca="true" t="shared" si="141" ref="F281:L281">F282</f>
        <v>0</v>
      </c>
      <c r="G281" s="422">
        <f t="shared" si="141"/>
        <v>0</v>
      </c>
      <c r="H281" s="422">
        <f t="shared" si="141"/>
        <v>0</v>
      </c>
      <c r="I281" s="422">
        <f t="shared" si="141"/>
        <v>0</v>
      </c>
      <c r="J281" s="422">
        <f t="shared" si="141"/>
        <v>0</v>
      </c>
      <c r="K281" s="422">
        <f t="shared" si="141"/>
        <v>0</v>
      </c>
      <c r="L281" s="423">
        <f t="shared" si="141"/>
        <v>0</v>
      </c>
    </row>
    <row r="282" spans="1:12" s="424" customFormat="1" ht="15.75">
      <c r="A282" s="1133" t="s">
        <v>1071</v>
      </c>
      <c r="B282" s="1134"/>
      <c r="C282" s="1134"/>
      <c r="D282" s="405" t="s">
        <v>1070</v>
      </c>
      <c r="E282" s="406">
        <f t="shared" si="136"/>
        <v>0</v>
      </c>
      <c r="F282" s="422">
        <f aca="true" t="shared" si="142" ref="F282:L282">F283+F285</f>
        <v>0</v>
      </c>
      <c r="G282" s="422">
        <f t="shared" si="142"/>
        <v>0</v>
      </c>
      <c r="H282" s="422">
        <f t="shared" si="142"/>
        <v>0</v>
      </c>
      <c r="I282" s="422">
        <f t="shared" si="142"/>
        <v>0</v>
      </c>
      <c r="J282" s="422">
        <f t="shared" si="142"/>
        <v>0</v>
      </c>
      <c r="K282" s="422">
        <f t="shared" si="142"/>
        <v>0</v>
      </c>
      <c r="L282" s="423">
        <f t="shared" si="142"/>
        <v>0</v>
      </c>
    </row>
    <row r="283" spans="1:12" s="424" customFormat="1" ht="15.75">
      <c r="A283" s="440"/>
      <c r="B283" s="1135" t="s">
        <v>1069</v>
      </c>
      <c r="C283" s="1135"/>
      <c r="D283" s="405" t="s">
        <v>1068</v>
      </c>
      <c r="E283" s="406">
        <f t="shared" si="136"/>
        <v>0</v>
      </c>
      <c r="F283" s="441">
        <f aca="true" t="shared" si="143" ref="F283:L283">F284</f>
        <v>0</v>
      </c>
      <c r="G283" s="441">
        <f t="shared" si="143"/>
        <v>0</v>
      </c>
      <c r="H283" s="441">
        <f t="shared" si="143"/>
        <v>0</v>
      </c>
      <c r="I283" s="441">
        <f t="shared" si="143"/>
        <v>0</v>
      </c>
      <c r="J283" s="441">
        <f t="shared" si="143"/>
        <v>0</v>
      </c>
      <c r="K283" s="441">
        <f t="shared" si="143"/>
        <v>0</v>
      </c>
      <c r="L283" s="442">
        <f t="shared" si="143"/>
        <v>0</v>
      </c>
    </row>
    <row r="284" spans="1:12" s="424" customFormat="1" ht="42.75" customHeight="1">
      <c r="A284" s="440"/>
      <c r="B284" s="443"/>
      <c r="C284" s="444" t="s">
        <v>1067</v>
      </c>
      <c r="D284" s="405" t="s">
        <v>1066</v>
      </c>
      <c r="E284" s="406">
        <f t="shared" si="136"/>
        <v>0</v>
      </c>
      <c r="F284" s="524"/>
      <c r="G284" s="524"/>
      <c r="H284" s="524"/>
      <c r="I284" s="524"/>
      <c r="J284" s="524"/>
      <c r="K284" s="524"/>
      <c r="L284" s="525"/>
    </row>
    <row r="285" spans="1:12" s="424" customFormat="1" ht="15.75">
      <c r="A285" s="418"/>
      <c r="B285" s="1116" t="s">
        <v>307</v>
      </c>
      <c r="C285" s="1116"/>
      <c r="D285" s="445" t="s">
        <v>1065</v>
      </c>
      <c r="E285" s="406">
        <f t="shared" si="136"/>
        <v>0</v>
      </c>
      <c r="F285" s="524"/>
      <c r="G285" s="524"/>
      <c r="H285" s="524"/>
      <c r="I285" s="524"/>
      <c r="J285" s="524"/>
      <c r="K285" s="524"/>
      <c r="L285" s="525"/>
    </row>
    <row r="286" spans="1:12" ht="15.75">
      <c r="A286" s="409" t="s">
        <v>1064</v>
      </c>
      <c r="B286" s="411"/>
      <c r="C286" s="411"/>
      <c r="D286" s="408" t="s">
        <v>382</v>
      </c>
      <c r="E286" s="406">
        <f t="shared" si="136"/>
        <v>23872</v>
      </c>
      <c r="F286" s="406">
        <f aca="true" t="shared" si="144" ref="F286:L286">F287</f>
        <v>2318</v>
      </c>
      <c r="G286" s="406">
        <f t="shared" si="144"/>
        <v>10609</v>
      </c>
      <c r="H286" s="406">
        <f t="shared" si="144"/>
        <v>7536</v>
      </c>
      <c r="I286" s="406">
        <f t="shared" si="144"/>
        <v>3409</v>
      </c>
      <c r="J286" s="406">
        <f t="shared" si="144"/>
        <v>25662</v>
      </c>
      <c r="K286" s="406">
        <f t="shared" si="144"/>
        <v>26999</v>
      </c>
      <c r="L286" s="414">
        <f t="shared" si="144"/>
        <v>28197</v>
      </c>
    </row>
    <row r="287" spans="1:12" ht="25.5" customHeight="1">
      <c r="A287" s="1123" t="s">
        <v>1063</v>
      </c>
      <c r="B287" s="1124"/>
      <c r="C287" s="1124"/>
      <c r="D287" s="408" t="s">
        <v>383</v>
      </c>
      <c r="E287" s="406">
        <f t="shared" si="136"/>
        <v>23872</v>
      </c>
      <c r="F287" s="406">
        <f aca="true" t="shared" si="145" ref="F287:L287">F288+F292</f>
        <v>2318</v>
      </c>
      <c r="G287" s="406">
        <f t="shared" si="145"/>
        <v>10609</v>
      </c>
      <c r="H287" s="406">
        <f t="shared" si="145"/>
        <v>7536</v>
      </c>
      <c r="I287" s="406">
        <f t="shared" si="145"/>
        <v>3409</v>
      </c>
      <c r="J287" s="406">
        <f t="shared" si="145"/>
        <v>25662</v>
      </c>
      <c r="K287" s="406">
        <f t="shared" si="145"/>
        <v>26999</v>
      </c>
      <c r="L287" s="414">
        <f t="shared" si="145"/>
        <v>28197</v>
      </c>
    </row>
    <row r="288" spans="1:12" ht="18" customHeight="1">
      <c r="A288" s="409" t="s">
        <v>1062</v>
      </c>
      <c r="B288" s="411"/>
      <c r="C288" s="411"/>
      <c r="D288" s="405" t="s">
        <v>1061</v>
      </c>
      <c r="E288" s="406">
        <f t="shared" si="136"/>
        <v>0</v>
      </c>
      <c r="F288" s="406">
        <f aca="true" t="shared" si="146" ref="F288:L288">F289+F290+F291</f>
        <v>0</v>
      </c>
      <c r="G288" s="406">
        <f t="shared" si="146"/>
        <v>0</v>
      </c>
      <c r="H288" s="406">
        <f t="shared" si="146"/>
        <v>0</v>
      </c>
      <c r="I288" s="406">
        <f t="shared" si="146"/>
        <v>0</v>
      </c>
      <c r="J288" s="406">
        <f t="shared" si="146"/>
        <v>0</v>
      </c>
      <c r="K288" s="406">
        <f t="shared" si="146"/>
        <v>0</v>
      </c>
      <c r="L288" s="414">
        <f t="shared" si="146"/>
        <v>0</v>
      </c>
    </row>
    <row r="289" spans="1:12" ht="42" customHeight="1">
      <c r="A289" s="409"/>
      <c r="B289" s="1125" t="s">
        <v>1060</v>
      </c>
      <c r="C289" s="1125"/>
      <c r="D289" s="405" t="s">
        <v>1059</v>
      </c>
      <c r="E289" s="406">
        <f t="shared" si="136"/>
        <v>0</v>
      </c>
      <c r="F289" s="406"/>
      <c r="G289" s="406"/>
      <c r="H289" s="516"/>
      <c r="I289" s="406"/>
      <c r="J289" s="516"/>
      <c r="K289" s="406"/>
      <c r="L289" s="517"/>
    </row>
    <row r="290" spans="1:12" s="424" customFormat="1" ht="15.75">
      <c r="A290" s="447"/>
      <c r="B290" s="1126" t="s">
        <v>328</v>
      </c>
      <c r="C290" s="1126"/>
      <c r="D290" s="445" t="s">
        <v>1058</v>
      </c>
      <c r="E290" s="406">
        <f t="shared" si="136"/>
        <v>0</v>
      </c>
      <c r="F290" s="524"/>
      <c r="G290" s="524"/>
      <c r="H290" s="516"/>
      <c r="I290" s="524"/>
      <c r="J290" s="516"/>
      <c r="K290" s="524"/>
      <c r="L290" s="517"/>
    </row>
    <row r="291" spans="1:12" s="424" customFormat="1" ht="48.75" customHeight="1">
      <c r="A291" s="447"/>
      <c r="B291" s="1127" t="s">
        <v>1057</v>
      </c>
      <c r="C291" s="1110"/>
      <c r="D291" s="445" t="s">
        <v>1056</v>
      </c>
      <c r="E291" s="406">
        <f t="shared" si="136"/>
        <v>0</v>
      </c>
      <c r="F291" s="524"/>
      <c r="G291" s="524"/>
      <c r="H291" s="516"/>
      <c r="I291" s="524"/>
      <c r="J291" s="516"/>
      <c r="K291" s="524"/>
      <c r="L291" s="517"/>
    </row>
    <row r="292" spans="1:12" ht="38.25" customHeight="1">
      <c r="A292" s="1123" t="s">
        <v>1055</v>
      </c>
      <c r="B292" s="1124"/>
      <c r="C292" s="1124"/>
      <c r="D292" s="405" t="s">
        <v>1054</v>
      </c>
      <c r="E292" s="406">
        <f t="shared" si="136"/>
        <v>23872</v>
      </c>
      <c r="F292" s="406">
        <f aca="true" t="shared" si="147" ref="F292:L292">F293+F294+F298+F302+F303</f>
        <v>2318</v>
      </c>
      <c r="G292" s="406">
        <f t="shared" si="147"/>
        <v>10609</v>
      </c>
      <c r="H292" s="406">
        <f t="shared" si="147"/>
        <v>7536</v>
      </c>
      <c r="I292" s="406">
        <f t="shared" si="147"/>
        <v>3409</v>
      </c>
      <c r="J292" s="406">
        <f t="shared" si="147"/>
        <v>25662</v>
      </c>
      <c r="K292" s="406">
        <f t="shared" si="147"/>
        <v>26999</v>
      </c>
      <c r="L292" s="414">
        <f t="shared" si="147"/>
        <v>28197</v>
      </c>
    </row>
    <row r="293" spans="1:12" ht="15.75">
      <c r="A293" s="409"/>
      <c r="B293" s="1115" t="s">
        <v>1053</v>
      </c>
      <c r="C293" s="1115"/>
      <c r="D293" s="405" t="s">
        <v>1052</v>
      </c>
      <c r="E293" s="406">
        <f t="shared" si="136"/>
        <v>0</v>
      </c>
      <c r="F293" s="406"/>
      <c r="G293" s="406"/>
      <c r="H293" s="516"/>
      <c r="I293" s="406"/>
      <c r="J293" s="516"/>
      <c r="K293" s="406"/>
      <c r="L293" s="517"/>
    </row>
    <row r="294" spans="1:12" ht="40.5" customHeight="1">
      <c r="A294" s="409"/>
      <c r="B294" s="1115" t="s">
        <v>1051</v>
      </c>
      <c r="C294" s="1115"/>
      <c r="D294" s="405" t="s">
        <v>1050</v>
      </c>
      <c r="E294" s="406">
        <f t="shared" si="136"/>
        <v>0</v>
      </c>
      <c r="F294" s="406">
        <f aca="true" t="shared" si="148" ref="F294:L294">F295+F296+F297</f>
        <v>0</v>
      </c>
      <c r="G294" s="406">
        <f t="shared" si="148"/>
        <v>0</v>
      </c>
      <c r="H294" s="406">
        <f t="shared" si="148"/>
        <v>0</v>
      </c>
      <c r="I294" s="406">
        <f t="shared" si="148"/>
        <v>0</v>
      </c>
      <c r="J294" s="406">
        <f t="shared" si="148"/>
        <v>0</v>
      </c>
      <c r="K294" s="406">
        <f t="shared" si="148"/>
        <v>0</v>
      </c>
      <c r="L294" s="414">
        <f t="shared" si="148"/>
        <v>0</v>
      </c>
    </row>
    <row r="295" spans="1:12" ht="37.5" customHeight="1">
      <c r="A295" s="409"/>
      <c r="B295" s="433"/>
      <c r="C295" s="415" t="s">
        <v>1049</v>
      </c>
      <c r="D295" s="405" t="s">
        <v>1048</v>
      </c>
      <c r="E295" s="406">
        <f t="shared" si="136"/>
        <v>0</v>
      </c>
      <c r="F295" s="406"/>
      <c r="G295" s="406"/>
      <c r="H295" s="516"/>
      <c r="I295" s="406"/>
      <c r="J295" s="516"/>
      <c r="K295" s="406"/>
      <c r="L295" s="517"/>
    </row>
    <row r="296" spans="1:12" ht="15.75">
      <c r="A296" s="409"/>
      <c r="B296" s="433"/>
      <c r="C296" s="415" t="s">
        <v>1047</v>
      </c>
      <c r="D296" s="405" t="s">
        <v>1046</v>
      </c>
      <c r="E296" s="406">
        <f t="shared" si="136"/>
        <v>0</v>
      </c>
      <c r="F296" s="406"/>
      <c r="G296" s="406"/>
      <c r="H296" s="524"/>
      <c r="I296" s="406"/>
      <c r="J296" s="524"/>
      <c r="K296" s="406"/>
      <c r="L296" s="525"/>
    </row>
    <row r="297" spans="1:12" ht="15.75">
      <c r="A297" s="409"/>
      <c r="B297" s="433"/>
      <c r="C297" s="415" t="s">
        <v>1045</v>
      </c>
      <c r="D297" s="405" t="s">
        <v>1044</v>
      </c>
      <c r="E297" s="406">
        <f t="shared" si="136"/>
        <v>0</v>
      </c>
      <c r="F297" s="406"/>
      <c r="G297" s="406"/>
      <c r="H297" s="516"/>
      <c r="I297" s="406"/>
      <c r="J297" s="516"/>
      <c r="K297" s="406"/>
      <c r="L297" s="517"/>
    </row>
    <row r="298" spans="1:12" ht="34.5" customHeight="1">
      <c r="A298" s="409"/>
      <c r="B298" s="1115" t="s">
        <v>1043</v>
      </c>
      <c r="C298" s="1115"/>
      <c r="D298" s="405" t="s">
        <v>1042</v>
      </c>
      <c r="E298" s="406">
        <f t="shared" si="136"/>
        <v>0</v>
      </c>
      <c r="F298" s="406">
        <f aca="true" t="shared" si="149" ref="F298:L298">F299+F300+F301</f>
        <v>0</v>
      </c>
      <c r="G298" s="406">
        <f t="shared" si="149"/>
        <v>0</v>
      </c>
      <c r="H298" s="406">
        <f t="shared" si="149"/>
        <v>0</v>
      </c>
      <c r="I298" s="406">
        <f t="shared" si="149"/>
        <v>0</v>
      </c>
      <c r="J298" s="406">
        <f t="shared" si="149"/>
        <v>0</v>
      </c>
      <c r="K298" s="406">
        <f t="shared" si="149"/>
        <v>0</v>
      </c>
      <c r="L298" s="414">
        <f t="shared" si="149"/>
        <v>0</v>
      </c>
    </row>
    <row r="299" spans="1:12" ht="42" customHeight="1">
      <c r="A299" s="409"/>
      <c r="B299" s="433"/>
      <c r="C299" s="415" t="s">
        <v>1041</v>
      </c>
      <c r="D299" s="405" t="s">
        <v>1040</v>
      </c>
      <c r="E299" s="406">
        <f t="shared" si="136"/>
        <v>0</v>
      </c>
      <c r="F299" s="406"/>
      <c r="G299" s="406"/>
      <c r="H299" s="516"/>
      <c r="I299" s="406"/>
      <c r="J299" s="516"/>
      <c r="K299" s="406"/>
      <c r="L299" s="517"/>
    </row>
    <row r="300" spans="1:12" ht="38.25" customHeight="1">
      <c r="A300" s="409"/>
      <c r="B300" s="433"/>
      <c r="C300" s="415" t="s">
        <v>1039</v>
      </c>
      <c r="D300" s="405" t="s">
        <v>1038</v>
      </c>
      <c r="E300" s="406">
        <f t="shared" si="136"/>
        <v>0</v>
      </c>
      <c r="F300" s="406"/>
      <c r="G300" s="406"/>
      <c r="H300" s="516"/>
      <c r="I300" s="406"/>
      <c r="J300" s="516"/>
      <c r="K300" s="406"/>
      <c r="L300" s="517"/>
    </row>
    <row r="301" spans="1:12" ht="45.75" customHeight="1">
      <c r="A301" s="409"/>
      <c r="B301" s="433"/>
      <c r="C301" s="415" t="s">
        <v>1037</v>
      </c>
      <c r="D301" s="405" t="s">
        <v>1036</v>
      </c>
      <c r="E301" s="406">
        <f t="shared" si="136"/>
        <v>0</v>
      </c>
      <c r="F301" s="406"/>
      <c r="G301" s="406"/>
      <c r="H301" s="516"/>
      <c r="I301" s="406"/>
      <c r="J301" s="516"/>
      <c r="K301" s="406"/>
      <c r="L301" s="517"/>
    </row>
    <row r="302" spans="1:12" ht="18.75">
      <c r="A302" s="409"/>
      <c r="B302" s="1115" t="s">
        <v>1035</v>
      </c>
      <c r="C302" s="1115"/>
      <c r="D302" s="519" t="s">
        <v>1034</v>
      </c>
      <c r="E302" s="406">
        <f>F302+G302+H302+I302</f>
        <v>23872</v>
      </c>
      <c r="F302" s="924">
        <v>2318</v>
      </c>
      <c r="G302" s="924">
        <v>10609</v>
      </c>
      <c r="H302" s="924">
        <v>7536</v>
      </c>
      <c r="I302" s="924">
        <v>3409</v>
      </c>
      <c r="J302" s="425">
        <v>25662</v>
      </c>
      <c r="K302" s="425">
        <v>26999</v>
      </c>
      <c r="L302" s="426">
        <v>28197</v>
      </c>
    </row>
    <row r="303" spans="1:12" ht="15.75">
      <c r="A303" s="409"/>
      <c r="B303" s="1119" t="s">
        <v>1033</v>
      </c>
      <c r="C303" s="1120"/>
      <c r="D303" s="405" t="s">
        <v>1032</v>
      </c>
      <c r="E303" s="406">
        <f t="shared" si="136"/>
        <v>0</v>
      </c>
      <c r="F303" s="406"/>
      <c r="G303" s="406"/>
      <c r="H303" s="524"/>
      <c r="I303" s="406"/>
      <c r="J303" s="524"/>
      <c r="K303" s="406"/>
      <c r="L303" s="525"/>
    </row>
    <row r="304" spans="1:12" ht="35.25" customHeight="1">
      <c r="A304" s="1121" t="s">
        <v>1031</v>
      </c>
      <c r="B304" s="1122"/>
      <c r="C304" s="1122"/>
      <c r="D304" s="449" t="s">
        <v>1030</v>
      </c>
      <c r="E304" s="406">
        <f t="shared" si="136"/>
        <v>0</v>
      </c>
      <c r="F304" s="441">
        <f aca="true" t="shared" si="150" ref="F304:L304">F305+F308+F311+F314+F319+F322+F327+F332+F337+F342+F347+F352+F356+F361</f>
        <v>0</v>
      </c>
      <c r="G304" s="441">
        <f t="shared" si="150"/>
        <v>0</v>
      </c>
      <c r="H304" s="441">
        <f t="shared" si="150"/>
        <v>0</v>
      </c>
      <c r="I304" s="441">
        <f t="shared" si="150"/>
        <v>0</v>
      </c>
      <c r="J304" s="441">
        <f t="shared" si="150"/>
        <v>0</v>
      </c>
      <c r="K304" s="441">
        <f t="shared" si="150"/>
        <v>0</v>
      </c>
      <c r="L304" s="442">
        <f t="shared" si="150"/>
        <v>0</v>
      </c>
    </row>
    <row r="305" spans="1:12" ht="15.75">
      <c r="A305" s="450"/>
      <c r="B305" s="1115" t="s">
        <v>1029</v>
      </c>
      <c r="C305" s="1115"/>
      <c r="D305" s="430" t="s">
        <v>1028</v>
      </c>
      <c r="E305" s="406">
        <f t="shared" si="136"/>
        <v>0</v>
      </c>
      <c r="F305" s="441">
        <f aca="true" t="shared" si="151" ref="F305:L305">F306+F307</f>
        <v>0</v>
      </c>
      <c r="G305" s="441">
        <f t="shared" si="151"/>
        <v>0</v>
      </c>
      <c r="H305" s="441">
        <f t="shared" si="151"/>
        <v>0</v>
      </c>
      <c r="I305" s="441">
        <f t="shared" si="151"/>
        <v>0</v>
      </c>
      <c r="J305" s="441">
        <f t="shared" si="151"/>
        <v>0</v>
      </c>
      <c r="K305" s="441">
        <f t="shared" si="151"/>
        <v>0</v>
      </c>
      <c r="L305" s="442">
        <f t="shared" si="151"/>
        <v>0</v>
      </c>
    </row>
    <row r="306" spans="1:12" ht="18" customHeight="1">
      <c r="A306" s="450"/>
      <c r="B306" s="433"/>
      <c r="C306" s="411" t="s">
        <v>602</v>
      </c>
      <c r="D306" s="430" t="s">
        <v>1027</v>
      </c>
      <c r="E306" s="406">
        <f t="shared" si="136"/>
        <v>0</v>
      </c>
      <c r="F306" s="537"/>
      <c r="G306" s="537"/>
      <c r="H306" s="516"/>
      <c r="I306" s="516"/>
      <c r="J306" s="516"/>
      <c r="K306" s="537"/>
      <c r="L306" s="517"/>
    </row>
    <row r="307" spans="1:12" s="455" customFormat="1" ht="18" customHeight="1">
      <c r="A307" s="451"/>
      <c r="B307" s="452"/>
      <c r="C307" s="453" t="s">
        <v>608</v>
      </c>
      <c r="D307" s="454" t="s">
        <v>1026</v>
      </c>
      <c r="E307" s="406">
        <f t="shared" si="136"/>
        <v>0</v>
      </c>
      <c r="F307" s="538"/>
      <c r="G307" s="538"/>
      <c r="H307" s="538"/>
      <c r="I307" s="538"/>
      <c r="J307" s="538"/>
      <c r="K307" s="538"/>
      <c r="L307" s="539"/>
    </row>
    <row r="308" spans="1:12" s="455" customFormat="1" ht="29.25" customHeight="1">
      <c r="A308" s="451"/>
      <c r="B308" s="1117" t="s">
        <v>1025</v>
      </c>
      <c r="C308" s="1117"/>
      <c r="D308" s="454" t="s">
        <v>1024</v>
      </c>
      <c r="E308" s="406">
        <f t="shared" si="136"/>
        <v>0</v>
      </c>
      <c r="F308" s="361">
        <f aca="true" t="shared" si="152" ref="F308:L308">F309+F310</f>
        <v>0</v>
      </c>
      <c r="G308" s="361">
        <f t="shared" si="152"/>
        <v>0</v>
      </c>
      <c r="H308" s="361">
        <f t="shared" si="152"/>
        <v>0</v>
      </c>
      <c r="I308" s="361">
        <f t="shared" si="152"/>
        <v>0</v>
      </c>
      <c r="J308" s="361">
        <f t="shared" si="152"/>
        <v>0</v>
      </c>
      <c r="K308" s="361">
        <f t="shared" si="152"/>
        <v>0</v>
      </c>
      <c r="L308" s="456">
        <f t="shared" si="152"/>
        <v>0</v>
      </c>
    </row>
    <row r="309" spans="1:12" s="455" customFormat="1" ht="18" customHeight="1">
      <c r="A309" s="451"/>
      <c r="B309" s="452"/>
      <c r="C309" s="457" t="s">
        <v>602</v>
      </c>
      <c r="D309" s="454" t="s">
        <v>1023</v>
      </c>
      <c r="E309" s="406">
        <f t="shared" si="136"/>
        <v>0</v>
      </c>
      <c r="F309" s="538"/>
      <c r="G309" s="538"/>
      <c r="H309" s="538"/>
      <c r="I309" s="540"/>
      <c r="J309" s="538"/>
      <c r="K309" s="538"/>
      <c r="L309" s="539"/>
    </row>
    <row r="310" spans="1:12" s="455" customFormat="1" ht="18" customHeight="1">
      <c r="A310" s="451"/>
      <c r="B310" s="452"/>
      <c r="C310" s="453" t="s">
        <v>608</v>
      </c>
      <c r="D310" s="454" t="s">
        <v>1022</v>
      </c>
      <c r="E310" s="406">
        <f t="shared" si="136"/>
        <v>0</v>
      </c>
      <c r="F310" s="538"/>
      <c r="G310" s="538"/>
      <c r="H310" s="538"/>
      <c r="I310" s="538"/>
      <c r="J310" s="538"/>
      <c r="K310" s="538"/>
      <c r="L310" s="539"/>
    </row>
    <row r="311" spans="1:12" s="455" customFormat="1" ht="15.75">
      <c r="A311" s="451"/>
      <c r="B311" s="1118" t="s">
        <v>1021</v>
      </c>
      <c r="C311" s="1118"/>
      <c r="D311" s="454" t="s">
        <v>1020</v>
      </c>
      <c r="E311" s="406">
        <f t="shared" si="136"/>
        <v>0</v>
      </c>
      <c r="F311" s="361">
        <f aca="true" t="shared" si="153" ref="F311:L311">F312+F313</f>
        <v>0</v>
      </c>
      <c r="G311" s="361">
        <f t="shared" si="153"/>
        <v>0</v>
      </c>
      <c r="H311" s="361">
        <f t="shared" si="153"/>
        <v>0</v>
      </c>
      <c r="I311" s="361">
        <f t="shared" si="153"/>
        <v>0</v>
      </c>
      <c r="J311" s="361">
        <f t="shared" si="153"/>
        <v>0</v>
      </c>
      <c r="K311" s="361">
        <f t="shared" si="153"/>
        <v>0</v>
      </c>
      <c r="L311" s="456">
        <f t="shared" si="153"/>
        <v>0</v>
      </c>
    </row>
    <row r="312" spans="1:12" s="455" customFormat="1" ht="18" customHeight="1">
      <c r="A312" s="451"/>
      <c r="B312" s="452"/>
      <c r="C312" s="457" t="s">
        <v>602</v>
      </c>
      <c r="D312" s="454" t="s">
        <v>1019</v>
      </c>
      <c r="E312" s="406">
        <f t="shared" si="136"/>
        <v>0</v>
      </c>
      <c r="F312" s="538"/>
      <c r="G312" s="538"/>
      <c r="H312" s="538"/>
      <c r="I312" s="540"/>
      <c r="J312" s="538"/>
      <c r="K312" s="538"/>
      <c r="L312" s="539"/>
    </row>
    <row r="313" spans="1:12" s="455" customFormat="1" ht="18" customHeight="1">
      <c r="A313" s="451"/>
      <c r="B313" s="452"/>
      <c r="C313" s="453" t="s">
        <v>608</v>
      </c>
      <c r="D313" s="454" t="s">
        <v>1018</v>
      </c>
      <c r="E313" s="406">
        <f t="shared" si="136"/>
        <v>0</v>
      </c>
      <c r="F313" s="538"/>
      <c r="G313" s="538"/>
      <c r="H313" s="538"/>
      <c r="I313" s="538"/>
      <c r="J313" s="538"/>
      <c r="K313" s="538"/>
      <c r="L313" s="539"/>
    </row>
    <row r="314" spans="1:12" ht="38.25" customHeight="1">
      <c r="A314" s="450"/>
      <c r="B314" s="1115" t="s">
        <v>1017</v>
      </c>
      <c r="C314" s="1115"/>
      <c r="D314" s="430" t="s">
        <v>1016</v>
      </c>
      <c r="E314" s="406">
        <f t="shared" si="136"/>
        <v>0</v>
      </c>
      <c r="F314" s="406">
        <f aca="true" t="shared" si="154" ref="F314:L314">SUM(F315:F318)</f>
        <v>0</v>
      </c>
      <c r="G314" s="406">
        <f t="shared" si="154"/>
        <v>0</v>
      </c>
      <c r="H314" s="406">
        <f t="shared" si="154"/>
        <v>0</v>
      </c>
      <c r="I314" s="406">
        <f t="shared" si="154"/>
        <v>0</v>
      </c>
      <c r="J314" s="406">
        <f t="shared" si="154"/>
        <v>0</v>
      </c>
      <c r="K314" s="406">
        <f t="shared" si="154"/>
        <v>0</v>
      </c>
      <c r="L314" s="414">
        <f t="shared" si="154"/>
        <v>0</v>
      </c>
    </row>
    <row r="315" spans="1:12" ht="18" customHeight="1">
      <c r="A315" s="450"/>
      <c r="B315" s="433"/>
      <c r="C315" s="411" t="s">
        <v>601</v>
      </c>
      <c r="D315" s="430" t="s">
        <v>1015</v>
      </c>
      <c r="E315" s="406">
        <f t="shared" si="136"/>
        <v>0</v>
      </c>
      <c r="F315" s="537"/>
      <c r="G315" s="537"/>
      <c r="H315" s="537"/>
      <c r="I315" s="516"/>
      <c r="J315" s="537"/>
      <c r="K315" s="537"/>
      <c r="L315" s="541"/>
    </row>
    <row r="316" spans="1:12" ht="18" customHeight="1">
      <c r="A316" s="450"/>
      <c r="B316" s="433"/>
      <c r="C316" s="411" t="s">
        <v>602</v>
      </c>
      <c r="D316" s="430" t="s">
        <v>1014</v>
      </c>
      <c r="E316" s="406">
        <f t="shared" si="136"/>
        <v>0</v>
      </c>
      <c r="F316" s="537"/>
      <c r="G316" s="537"/>
      <c r="H316" s="537"/>
      <c r="I316" s="516"/>
      <c r="J316" s="537"/>
      <c r="K316" s="537"/>
      <c r="L316" s="541"/>
    </row>
    <row r="317" spans="1:12" ht="18" customHeight="1">
      <c r="A317" s="450"/>
      <c r="B317" s="433"/>
      <c r="C317" s="411" t="s">
        <v>703</v>
      </c>
      <c r="D317" s="430" t="s">
        <v>1013</v>
      </c>
      <c r="E317" s="406">
        <f t="shared" si="136"/>
        <v>0</v>
      </c>
      <c r="F317" s="537"/>
      <c r="G317" s="537"/>
      <c r="H317" s="537"/>
      <c r="I317" s="516"/>
      <c r="J317" s="537"/>
      <c r="K317" s="537"/>
      <c r="L317" s="541"/>
    </row>
    <row r="318" spans="1:12" ht="18" customHeight="1">
      <c r="A318" s="450"/>
      <c r="B318" s="433"/>
      <c r="C318" s="419" t="s">
        <v>608</v>
      </c>
      <c r="D318" s="430" t="s">
        <v>1012</v>
      </c>
      <c r="E318" s="406">
        <f t="shared" si="136"/>
        <v>0</v>
      </c>
      <c r="F318" s="537"/>
      <c r="G318" s="537"/>
      <c r="H318" s="537"/>
      <c r="I318" s="537"/>
      <c r="J318" s="537"/>
      <c r="K318" s="537"/>
      <c r="L318" s="541"/>
    </row>
    <row r="319" spans="1:12" ht="21" customHeight="1">
      <c r="A319" s="450"/>
      <c r="B319" s="1115" t="s">
        <v>1011</v>
      </c>
      <c r="C319" s="1115"/>
      <c r="D319" s="430" t="s">
        <v>1010</v>
      </c>
      <c r="E319" s="406">
        <f t="shared" si="136"/>
        <v>0</v>
      </c>
      <c r="F319" s="406">
        <f aca="true" t="shared" si="155" ref="F319:L319">F320+F321</f>
        <v>0</v>
      </c>
      <c r="G319" s="406">
        <f t="shared" si="155"/>
        <v>0</v>
      </c>
      <c r="H319" s="406">
        <f t="shared" si="155"/>
        <v>0</v>
      </c>
      <c r="I319" s="406">
        <f t="shared" si="155"/>
        <v>0</v>
      </c>
      <c r="J319" s="406">
        <f t="shared" si="155"/>
        <v>0</v>
      </c>
      <c r="K319" s="406">
        <f t="shared" si="155"/>
        <v>0</v>
      </c>
      <c r="L319" s="414">
        <f t="shared" si="155"/>
        <v>0</v>
      </c>
    </row>
    <row r="320" spans="1:12" ht="18" customHeight="1">
      <c r="A320" s="450"/>
      <c r="B320" s="433"/>
      <c r="C320" s="411" t="s">
        <v>602</v>
      </c>
      <c r="D320" s="430" t="s">
        <v>1009</v>
      </c>
      <c r="E320" s="406">
        <f t="shared" si="136"/>
        <v>0</v>
      </c>
      <c r="F320" s="537"/>
      <c r="G320" s="537"/>
      <c r="H320" s="537"/>
      <c r="I320" s="516"/>
      <c r="J320" s="537"/>
      <c r="K320" s="537"/>
      <c r="L320" s="541"/>
    </row>
    <row r="321" spans="1:12" s="455" customFormat="1" ht="18" customHeight="1">
      <c r="A321" s="451"/>
      <c r="B321" s="452"/>
      <c r="C321" s="453" t="s">
        <v>608</v>
      </c>
      <c r="D321" s="454" t="s">
        <v>1008</v>
      </c>
      <c r="E321" s="406">
        <f t="shared" si="136"/>
        <v>0</v>
      </c>
      <c r="F321" s="538"/>
      <c r="G321" s="538"/>
      <c r="H321" s="538"/>
      <c r="I321" s="538"/>
      <c r="J321" s="538"/>
      <c r="K321" s="538"/>
      <c r="L321" s="539"/>
    </row>
    <row r="322" spans="1:12" ht="35.25" customHeight="1">
      <c r="A322" s="450"/>
      <c r="B322" s="1115" t="s">
        <v>1007</v>
      </c>
      <c r="C322" s="1115"/>
      <c r="D322" s="430" t="s">
        <v>1006</v>
      </c>
      <c r="E322" s="406">
        <f t="shared" si="136"/>
        <v>0</v>
      </c>
      <c r="F322" s="406">
        <f aca="true" t="shared" si="156" ref="F322:L322">SUM(F323:F326)</f>
        <v>0</v>
      </c>
      <c r="G322" s="406">
        <f t="shared" si="156"/>
        <v>0</v>
      </c>
      <c r="H322" s="406">
        <f t="shared" si="156"/>
        <v>0</v>
      </c>
      <c r="I322" s="406">
        <f t="shared" si="156"/>
        <v>0</v>
      </c>
      <c r="J322" s="406">
        <f t="shared" si="156"/>
        <v>0</v>
      </c>
      <c r="K322" s="406">
        <f t="shared" si="156"/>
        <v>0</v>
      </c>
      <c r="L322" s="414">
        <f t="shared" si="156"/>
        <v>0</v>
      </c>
    </row>
    <row r="323" spans="1:12" ht="18" customHeight="1">
      <c r="A323" s="450"/>
      <c r="B323" s="433"/>
      <c r="C323" s="411" t="s">
        <v>601</v>
      </c>
      <c r="D323" s="430" t="s">
        <v>1005</v>
      </c>
      <c r="E323" s="406">
        <f t="shared" si="136"/>
        <v>0</v>
      </c>
      <c r="F323" s="537"/>
      <c r="G323" s="537"/>
      <c r="H323" s="537"/>
      <c r="I323" s="516"/>
      <c r="J323" s="537"/>
      <c r="K323" s="537"/>
      <c r="L323" s="541"/>
    </row>
    <row r="324" spans="1:12" ht="18" customHeight="1">
      <c r="A324" s="450"/>
      <c r="B324" s="433"/>
      <c r="C324" s="411" t="s">
        <v>602</v>
      </c>
      <c r="D324" s="430" t="s">
        <v>1004</v>
      </c>
      <c r="E324" s="406">
        <f t="shared" si="136"/>
        <v>0</v>
      </c>
      <c r="F324" s="537"/>
      <c r="G324" s="537"/>
      <c r="H324" s="537"/>
      <c r="I324" s="516"/>
      <c r="J324" s="537"/>
      <c r="K324" s="537"/>
      <c r="L324" s="541"/>
    </row>
    <row r="325" spans="1:12" ht="18" customHeight="1">
      <c r="A325" s="450"/>
      <c r="B325" s="433"/>
      <c r="C325" s="411" t="s">
        <v>703</v>
      </c>
      <c r="D325" s="430" t="s">
        <v>1003</v>
      </c>
      <c r="E325" s="406">
        <f t="shared" si="136"/>
        <v>0</v>
      </c>
      <c r="F325" s="537"/>
      <c r="G325" s="537"/>
      <c r="H325" s="537"/>
      <c r="I325" s="516"/>
      <c r="J325" s="537"/>
      <c r="K325" s="537"/>
      <c r="L325" s="541"/>
    </row>
    <row r="326" spans="1:12" ht="18" customHeight="1">
      <c r="A326" s="450"/>
      <c r="B326" s="433"/>
      <c r="C326" s="419" t="s">
        <v>608</v>
      </c>
      <c r="D326" s="430" t="s">
        <v>1002</v>
      </c>
      <c r="E326" s="406">
        <f t="shared" si="136"/>
        <v>0</v>
      </c>
      <c r="F326" s="537"/>
      <c r="G326" s="537"/>
      <c r="H326" s="537"/>
      <c r="I326" s="537"/>
      <c r="J326" s="537"/>
      <c r="K326" s="537"/>
      <c r="L326" s="541"/>
    </row>
    <row r="327" spans="1:12" ht="36.75" customHeight="1">
      <c r="A327" s="450"/>
      <c r="B327" s="1115" t="s">
        <v>1001</v>
      </c>
      <c r="C327" s="1115"/>
      <c r="D327" s="430" t="s">
        <v>1000</v>
      </c>
      <c r="E327" s="406">
        <f t="shared" si="136"/>
        <v>0</v>
      </c>
      <c r="F327" s="406">
        <f aca="true" t="shared" si="157" ref="F327:L327">F328+F329+F330+F331</f>
        <v>0</v>
      </c>
      <c r="G327" s="406">
        <f t="shared" si="157"/>
        <v>0</v>
      </c>
      <c r="H327" s="406">
        <f t="shared" si="157"/>
        <v>0</v>
      </c>
      <c r="I327" s="406">
        <f t="shared" si="157"/>
        <v>0</v>
      </c>
      <c r="J327" s="406">
        <f t="shared" si="157"/>
        <v>0</v>
      </c>
      <c r="K327" s="406">
        <f t="shared" si="157"/>
        <v>0</v>
      </c>
      <c r="L327" s="414">
        <f t="shared" si="157"/>
        <v>0</v>
      </c>
    </row>
    <row r="328" spans="1:12" ht="18" customHeight="1">
      <c r="A328" s="450"/>
      <c r="B328" s="433"/>
      <c r="C328" s="411" t="s">
        <v>601</v>
      </c>
      <c r="D328" s="430" t="s">
        <v>999</v>
      </c>
      <c r="E328" s="406">
        <f t="shared" si="136"/>
        <v>0</v>
      </c>
      <c r="F328" s="537"/>
      <c r="G328" s="537"/>
      <c r="H328" s="537"/>
      <c r="I328" s="516"/>
      <c r="J328" s="537"/>
      <c r="K328" s="537"/>
      <c r="L328" s="541"/>
    </row>
    <row r="329" spans="1:12" ht="18" customHeight="1">
      <c r="A329" s="450"/>
      <c r="B329" s="433"/>
      <c r="C329" s="411" t="s">
        <v>602</v>
      </c>
      <c r="D329" s="430" t="s">
        <v>998</v>
      </c>
      <c r="E329" s="406">
        <f t="shared" si="136"/>
        <v>0</v>
      </c>
      <c r="F329" s="537"/>
      <c r="G329" s="537"/>
      <c r="H329" s="537"/>
      <c r="I329" s="516"/>
      <c r="J329" s="537"/>
      <c r="K329" s="537"/>
      <c r="L329" s="541"/>
    </row>
    <row r="330" spans="1:12" ht="18" customHeight="1">
      <c r="A330" s="450"/>
      <c r="B330" s="433"/>
      <c r="C330" s="411" t="s">
        <v>703</v>
      </c>
      <c r="D330" s="430" t="s">
        <v>997</v>
      </c>
      <c r="E330" s="406">
        <f t="shared" si="136"/>
        <v>0</v>
      </c>
      <c r="F330" s="537"/>
      <c r="G330" s="537"/>
      <c r="H330" s="537"/>
      <c r="I330" s="516"/>
      <c r="J330" s="537"/>
      <c r="K330" s="537"/>
      <c r="L330" s="541"/>
    </row>
    <row r="331" spans="1:12" ht="18" customHeight="1">
      <c r="A331" s="450"/>
      <c r="B331" s="433"/>
      <c r="C331" s="419" t="s">
        <v>608</v>
      </c>
      <c r="D331" s="430" t="s">
        <v>996</v>
      </c>
      <c r="E331" s="406">
        <f t="shared" si="136"/>
        <v>0</v>
      </c>
      <c r="F331" s="537"/>
      <c r="G331" s="537"/>
      <c r="H331" s="537"/>
      <c r="I331" s="537"/>
      <c r="J331" s="537"/>
      <c r="K331" s="537"/>
      <c r="L331" s="541"/>
    </row>
    <row r="332" spans="1:12" ht="38.25" customHeight="1">
      <c r="A332" s="450"/>
      <c r="B332" s="1115" t="s">
        <v>995</v>
      </c>
      <c r="C332" s="1115"/>
      <c r="D332" s="430" t="s">
        <v>994</v>
      </c>
      <c r="E332" s="406">
        <f aca="true" t="shared" si="158" ref="E332:E395">F332+G332+H332+I332</f>
        <v>0</v>
      </c>
      <c r="F332" s="441">
        <f aca="true" t="shared" si="159" ref="F332:L332">SUM(F333:F336)</f>
        <v>0</v>
      </c>
      <c r="G332" s="441">
        <f t="shared" si="159"/>
        <v>0</v>
      </c>
      <c r="H332" s="441">
        <f t="shared" si="159"/>
        <v>0</v>
      </c>
      <c r="I332" s="441">
        <f t="shared" si="159"/>
        <v>0</v>
      </c>
      <c r="J332" s="441">
        <f t="shared" si="159"/>
        <v>0</v>
      </c>
      <c r="K332" s="441">
        <f t="shared" si="159"/>
        <v>0</v>
      </c>
      <c r="L332" s="442">
        <f t="shared" si="159"/>
        <v>0</v>
      </c>
    </row>
    <row r="333" spans="1:12" ht="18" customHeight="1">
      <c r="A333" s="450"/>
      <c r="B333" s="433"/>
      <c r="C333" s="411" t="s">
        <v>601</v>
      </c>
      <c r="D333" s="430" t="s">
        <v>993</v>
      </c>
      <c r="E333" s="406">
        <f t="shared" si="158"/>
        <v>0</v>
      </c>
      <c r="F333" s="537"/>
      <c r="G333" s="537"/>
      <c r="H333" s="537"/>
      <c r="I333" s="516"/>
      <c r="J333" s="537"/>
      <c r="K333" s="537"/>
      <c r="L333" s="541"/>
    </row>
    <row r="334" spans="1:12" ht="18" customHeight="1">
      <c r="A334" s="450"/>
      <c r="B334" s="433"/>
      <c r="C334" s="411" t="s">
        <v>602</v>
      </c>
      <c r="D334" s="430" t="s">
        <v>992</v>
      </c>
      <c r="E334" s="406">
        <f t="shared" si="158"/>
        <v>0</v>
      </c>
      <c r="F334" s="537"/>
      <c r="G334" s="537"/>
      <c r="H334" s="537"/>
      <c r="I334" s="516"/>
      <c r="J334" s="537"/>
      <c r="K334" s="537"/>
      <c r="L334" s="541"/>
    </row>
    <row r="335" spans="1:12" ht="18" customHeight="1">
      <c r="A335" s="450"/>
      <c r="B335" s="433"/>
      <c r="C335" s="411" t="s">
        <v>703</v>
      </c>
      <c r="D335" s="430" t="s">
        <v>991</v>
      </c>
      <c r="E335" s="406">
        <f t="shared" si="158"/>
        <v>0</v>
      </c>
      <c r="F335" s="537"/>
      <c r="G335" s="537"/>
      <c r="H335" s="537"/>
      <c r="I335" s="516"/>
      <c r="J335" s="537"/>
      <c r="K335" s="537"/>
      <c r="L335" s="541"/>
    </row>
    <row r="336" spans="1:12" ht="18" customHeight="1">
      <c r="A336" s="450"/>
      <c r="B336" s="433"/>
      <c r="C336" s="419" t="s">
        <v>608</v>
      </c>
      <c r="D336" s="430" t="s">
        <v>990</v>
      </c>
      <c r="E336" s="406">
        <f t="shared" si="158"/>
        <v>0</v>
      </c>
      <c r="F336" s="537"/>
      <c r="G336" s="537"/>
      <c r="H336" s="537"/>
      <c r="I336" s="537"/>
      <c r="J336" s="537"/>
      <c r="K336" s="537"/>
      <c r="L336" s="541"/>
    </row>
    <row r="337" spans="1:12" ht="22.5" customHeight="1">
      <c r="A337" s="450"/>
      <c r="B337" s="1115" t="s">
        <v>989</v>
      </c>
      <c r="C337" s="1115"/>
      <c r="D337" s="430" t="s">
        <v>988</v>
      </c>
      <c r="E337" s="406">
        <f t="shared" si="158"/>
        <v>0</v>
      </c>
      <c r="F337" s="441">
        <f aca="true" t="shared" si="160" ref="F337:L337">SUM(F338:F341)</f>
        <v>0</v>
      </c>
      <c r="G337" s="441">
        <f t="shared" si="160"/>
        <v>0</v>
      </c>
      <c r="H337" s="441">
        <f t="shared" si="160"/>
        <v>0</v>
      </c>
      <c r="I337" s="441">
        <f t="shared" si="160"/>
        <v>0</v>
      </c>
      <c r="J337" s="441">
        <f t="shared" si="160"/>
        <v>0</v>
      </c>
      <c r="K337" s="441">
        <f t="shared" si="160"/>
        <v>0</v>
      </c>
      <c r="L337" s="442">
        <f t="shared" si="160"/>
        <v>0</v>
      </c>
    </row>
    <row r="338" spans="1:12" ht="18" customHeight="1">
      <c r="A338" s="450"/>
      <c r="B338" s="433"/>
      <c r="C338" s="411" t="s">
        <v>601</v>
      </c>
      <c r="D338" s="430" t="s">
        <v>987</v>
      </c>
      <c r="E338" s="406">
        <f t="shared" si="158"/>
        <v>0</v>
      </c>
      <c r="F338" s="537"/>
      <c r="G338" s="537"/>
      <c r="H338" s="537"/>
      <c r="I338" s="516"/>
      <c r="J338" s="537"/>
      <c r="K338" s="537"/>
      <c r="L338" s="541"/>
    </row>
    <row r="339" spans="1:12" ht="18" customHeight="1">
      <c r="A339" s="450"/>
      <c r="B339" s="433"/>
      <c r="C339" s="411" t="s">
        <v>602</v>
      </c>
      <c r="D339" s="430" t="s">
        <v>986</v>
      </c>
      <c r="E339" s="406">
        <f t="shared" si="158"/>
        <v>0</v>
      </c>
      <c r="F339" s="537"/>
      <c r="G339" s="537"/>
      <c r="H339" s="537"/>
      <c r="I339" s="516"/>
      <c r="J339" s="537"/>
      <c r="K339" s="537"/>
      <c r="L339" s="541"/>
    </row>
    <row r="340" spans="1:12" ht="18" customHeight="1">
      <c r="A340" s="450"/>
      <c r="B340" s="433"/>
      <c r="C340" s="411" t="s">
        <v>703</v>
      </c>
      <c r="D340" s="430" t="s">
        <v>985</v>
      </c>
      <c r="E340" s="406">
        <f t="shared" si="158"/>
        <v>0</v>
      </c>
      <c r="F340" s="537"/>
      <c r="G340" s="537"/>
      <c r="H340" s="537"/>
      <c r="I340" s="516"/>
      <c r="J340" s="537"/>
      <c r="K340" s="537"/>
      <c r="L340" s="541"/>
    </row>
    <row r="341" spans="1:12" ht="18" customHeight="1">
      <c r="A341" s="450"/>
      <c r="B341" s="433"/>
      <c r="C341" s="419" t="s">
        <v>608</v>
      </c>
      <c r="D341" s="430" t="s">
        <v>984</v>
      </c>
      <c r="E341" s="406">
        <f t="shared" si="158"/>
        <v>0</v>
      </c>
      <c r="F341" s="537"/>
      <c r="G341" s="537"/>
      <c r="H341" s="537"/>
      <c r="I341" s="537"/>
      <c r="J341" s="537"/>
      <c r="K341" s="537"/>
      <c r="L341" s="541"/>
    </row>
    <row r="342" spans="1:12" ht="15.75">
      <c r="A342" s="450"/>
      <c r="B342" s="1115" t="s">
        <v>983</v>
      </c>
      <c r="C342" s="1115"/>
      <c r="D342" s="430" t="s">
        <v>982</v>
      </c>
      <c r="E342" s="406">
        <f t="shared" si="158"/>
        <v>0</v>
      </c>
      <c r="F342" s="441">
        <f aca="true" t="shared" si="161" ref="F342:L342">SUM(F343:F346)</f>
        <v>0</v>
      </c>
      <c r="G342" s="441">
        <f t="shared" si="161"/>
        <v>0</v>
      </c>
      <c r="H342" s="441">
        <f t="shared" si="161"/>
        <v>0</v>
      </c>
      <c r="I342" s="441">
        <f t="shared" si="161"/>
        <v>0</v>
      </c>
      <c r="J342" s="441">
        <f t="shared" si="161"/>
        <v>0</v>
      </c>
      <c r="K342" s="441">
        <f t="shared" si="161"/>
        <v>0</v>
      </c>
      <c r="L342" s="442">
        <f t="shared" si="161"/>
        <v>0</v>
      </c>
    </row>
    <row r="343" spans="1:12" ht="18" customHeight="1">
      <c r="A343" s="450"/>
      <c r="B343" s="433"/>
      <c r="C343" s="411" t="s">
        <v>601</v>
      </c>
      <c r="D343" s="430" t="s">
        <v>981</v>
      </c>
      <c r="E343" s="406">
        <f t="shared" si="158"/>
        <v>0</v>
      </c>
      <c r="F343" s="537"/>
      <c r="G343" s="537"/>
      <c r="H343" s="537"/>
      <c r="I343" s="516"/>
      <c r="J343" s="537"/>
      <c r="K343" s="537"/>
      <c r="L343" s="541"/>
    </row>
    <row r="344" spans="1:12" ht="18" customHeight="1">
      <c r="A344" s="450"/>
      <c r="B344" s="433"/>
      <c r="C344" s="411" t="s">
        <v>602</v>
      </c>
      <c r="D344" s="430" t="s">
        <v>980</v>
      </c>
      <c r="E344" s="406">
        <f t="shared" si="158"/>
        <v>0</v>
      </c>
      <c r="F344" s="537"/>
      <c r="G344" s="537"/>
      <c r="H344" s="537"/>
      <c r="I344" s="516"/>
      <c r="J344" s="537"/>
      <c r="K344" s="537"/>
      <c r="L344" s="541"/>
    </row>
    <row r="345" spans="1:12" ht="18" customHeight="1">
      <c r="A345" s="450"/>
      <c r="B345" s="433"/>
      <c r="C345" s="419" t="s">
        <v>703</v>
      </c>
      <c r="D345" s="430" t="s">
        <v>979</v>
      </c>
      <c r="E345" s="406">
        <f t="shared" si="158"/>
        <v>0</v>
      </c>
      <c r="F345" s="537"/>
      <c r="G345" s="537"/>
      <c r="H345" s="537"/>
      <c r="I345" s="516"/>
      <c r="J345" s="537"/>
      <c r="K345" s="537"/>
      <c r="L345" s="541"/>
    </row>
    <row r="346" spans="1:12" ht="18" customHeight="1">
      <c r="A346" s="450"/>
      <c r="B346" s="433"/>
      <c r="C346" s="419" t="s">
        <v>608</v>
      </c>
      <c r="D346" s="430" t="s">
        <v>978</v>
      </c>
      <c r="E346" s="406">
        <f t="shared" si="158"/>
        <v>0</v>
      </c>
      <c r="F346" s="537"/>
      <c r="G346" s="537"/>
      <c r="H346" s="537"/>
      <c r="I346" s="537"/>
      <c r="J346" s="537"/>
      <c r="K346" s="537"/>
      <c r="L346" s="541"/>
    </row>
    <row r="347" spans="1:12" s="424" customFormat="1" ht="15.75">
      <c r="A347" s="458"/>
      <c r="B347" s="1116" t="s">
        <v>977</v>
      </c>
      <c r="C347" s="1116"/>
      <c r="D347" s="445" t="s">
        <v>976</v>
      </c>
      <c r="E347" s="406">
        <f t="shared" si="158"/>
        <v>0</v>
      </c>
      <c r="F347" s="441">
        <f aca="true" t="shared" si="162" ref="F347:L347">SUM(F348:F351)</f>
        <v>0</v>
      </c>
      <c r="G347" s="441">
        <f t="shared" si="162"/>
        <v>0</v>
      </c>
      <c r="H347" s="441">
        <f t="shared" si="162"/>
        <v>0</v>
      </c>
      <c r="I347" s="441">
        <f t="shared" si="162"/>
        <v>0</v>
      </c>
      <c r="J347" s="441">
        <f t="shared" si="162"/>
        <v>0</v>
      </c>
      <c r="K347" s="441">
        <f t="shared" si="162"/>
        <v>0</v>
      </c>
      <c r="L347" s="442">
        <f t="shared" si="162"/>
        <v>0</v>
      </c>
    </row>
    <row r="348" spans="1:12" ht="18" customHeight="1">
      <c r="A348" s="450"/>
      <c r="B348" s="433"/>
      <c r="C348" s="411" t="s">
        <v>601</v>
      </c>
      <c r="D348" s="430" t="s">
        <v>975</v>
      </c>
      <c r="E348" s="406">
        <f t="shared" si="158"/>
        <v>0</v>
      </c>
      <c r="F348" s="537"/>
      <c r="G348" s="537"/>
      <c r="H348" s="537"/>
      <c r="I348" s="516"/>
      <c r="J348" s="537"/>
      <c r="K348" s="537"/>
      <c r="L348" s="541"/>
    </row>
    <row r="349" spans="1:12" ht="18" customHeight="1">
      <c r="A349" s="450"/>
      <c r="B349" s="433"/>
      <c r="C349" s="411" t="s">
        <v>602</v>
      </c>
      <c r="D349" s="430" t="s">
        <v>974</v>
      </c>
      <c r="E349" s="406">
        <f t="shared" si="158"/>
        <v>0</v>
      </c>
      <c r="F349" s="537"/>
      <c r="G349" s="537"/>
      <c r="H349" s="537"/>
      <c r="I349" s="516"/>
      <c r="J349" s="537"/>
      <c r="K349" s="537"/>
      <c r="L349" s="541"/>
    </row>
    <row r="350" spans="1:12" ht="18" customHeight="1">
      <c r="A350" s="450"/>
      <c r="B350" s="433"/>
      <c r="C350" s="419" t="s">
        <v>703</v>
      </c>
      <c r="D350" s="430" t="s">
        <v>973</v>
      </c>
      <c r="E350" s="406">
        <f t="shared" si="158"/>
        <v>0</v>
      </c>
      <c r="F350" s="537"/>
      <c r="G350" s="537"/>
      <c r="H350" s="537"/>
      <c r="I350" s="516"/>
      <c r="J350" s="537"/>
      <c r="K350" s="537"/>
      <c r="L350" s="541"/>
    </row>
    <row r="351" spans="1:12" ht="18" customHeight="1">
      <c r="A351" s="450"/>
      <c r="B351" s="433"/>
      <c r="C351" s="419" t="s">
        <v>608</v>
      </c>
      <c r="D351" s="430" t="s">
        <v>972</v>
      </c>
      <c r="E351" s="406">
        <f t="shared" si="158"/>
        <v>0</v>
      </c>
      <c r="F351" s="537"/>
      <c r="G351" s="537"/>
      <c r="H351" s="537"/>
      <c r="I351" s="537"/>
      <c r="J351" s="537"/>
      <c r="K351" s="537"/>
      <c r="L351" s="541"/>
    </row>
    <row r="352" spans="1:12" ht="42.75" customHeight="1">
      <c r="A352" s="450"/>
      <c r="B352" s="1107" t="s">
        <v>971</v>
      </c>
      <c r="C352" s="1107"/>
      <c r="D352" s="430" t="s">
        <v>970</v>
      </c>
      <c r="E352" s="406">
        <f t="shared" si="158"/>
        <v>0</v>
      </c>
      <c r="F352" s="441">
        <f aca="true" t="shared" si="163" ref="F352:L352">F353+F354+F355</f>
        <v>0</v>
      </c>
      <c r="G352" s="441">
        <f t="shared" si="163"/>
        <v>0</v>
      </c>
      <c r="H352" s="441">
        <f t="shared" si="163"/>
        <v>0</v>
      </c>
      <c r="I352" s="441">
        <f t="shared" si="163"/>
        <v>0</v>
      </c>
      <c r="J352" s="441">
        <f t="shared" si="163"/>
        <v>0</v>
      </c>
      <c r="K352" s="441">
        <f t="shared" si="163"/>
        <v>0</v>
      </c>
      <c r="L352" s="442">
        <f t="shared" si="163"/>
        <v>0</v>
      </c>
    </row>
    <row r="353" spans="1:12" ht="18" customHeight="1">
      <c r="A353" s="450"/>
      <c r="B353" s="459"/>
      <c r="C353" s="411" t="s">
        <v>601</v>
      </c>
      <c r="D353" s="430" t="s">
        <v>969</v>
      </c>
      <c r="E353" s="406">
        <f t="shared" si="158"/>
        <v>0</v>
      </c>
      <c r="F353" s="537"/>
      <c r="G353" s="537"/>
      <c r="H353" s="537"/>
      <c r="I353" s="537"/>
      <c r="J353" s="537"/>
      <c r="K353" s="537"/>
      <c r="L353" s="541"/>
    </row>
    <row r="354" spans="1:12" ht="18" customHeight="1">
      <c r="A354" s="542"/>
      <c r="B354" s="543"/>
      <c r="C354" s="544" t="s">
        <v>602</v>
      </c>
      <c r="D354" s="545" t="s">
        <v>968</v>
      </c>
      <c r="E354" s="406">
        <f t="shared" si="158"/>
        <v>0</v>
      </c>
      <c r="F354" s="546"/>
      <c r="G354" s="546"/>
      <c r="H354" s="546"/>
      <c r="I354" s="546"/>
      <c r="J354" s="546"/>
      <c r="K354" s="546"/>
      <c r="L354" s="547"/>
    </row>
    <row r="355" spans="1:12" ht="18" customHeight="1">
      <c r="A355" s="450"/>
      <c r="B355" s="433"/>
      <c r="C355" s="419" t="s">
        <v>608</v>
      </c>
      <c r="D355" s="545" t="s">
        <v>967</v>
      </c>
      <c r="E355" s="406">
        <f t="shared" si="158"/>
        <v>0</v>
      </c>
      <c r="F355" s="537"/>
      <c r="G355" s="537"/>
      <c r="H355" s="537"/>
      <c r="I355" s="537"/>
      <c r="J355" s="537"/>
      <c r="K355" s="537"/>
      <c r="L355" s="541"/>
    </row>
    <row r="356" spans="1:12" ht="36.75" customHeight="1">
      <c r="A356" s="460"/>
      <c r="B356" s="1107" t="s">
        <v>966</v>
      </c>
      <c r="C356" s="1107"/>
      <c r="D356" s="445" t="s">
        <v>965</v>
      </c>
      <c r="E356" s="406">
        <f t="shared" si="158"/>
        <v>0</v>
      </c>
      <c r="F356" s="422">
        <f aca="true" t="shared" si="164" ref="F356:L356">F357+F358+F359+F360</f>
        <v>0</v>
      </c>
      <c r="G356" s="422">
        <f t="shared" si="164"/>
        <v>0</v>
      </c>
      <c r="H356" s="422">
        <f t="shared" si="164"/>
        <v>0</v>
      </c>
      <c r="I356" s="422">
        <f t="shared" si="164"/>
        <v>0</v>
      </c>
      <c r="J356" s="422">
        <f t="shared" si="164"/>
        <v>0</v>
      </c>
      <c r="K356" s="422">
        <f t="shared" si="164"/>
        <v>0</v>
      </c>
      <c r="L356" s="423">
        <f t="shared" si="164"/>
        <v>0</v>
      </c>
    </row>
    <row r="357" spans="1:12" ht="18" customHeight="1">
      <c r="A357" s="460"/>
      <c r="B357" s="461"/>
      <c r="C357" s="419" t="s">
        <v>601</v>
      </c>
      <c r="D357" s="445" t="s">
        <v>964</v>
      </c>
      <c r="E357" s="406">
        <f t="shared" si="158"/>
        <v>0</v>
      </c>
      <c r="F357" s="524"/>
      <c r="G357" s="524"/>
      <c r="H357" s="524"/>
      <c r="I357" s="524"/>
      <c r="J357" s="524"/>
      <c r="K357" s="524"/>
      <c r="L357" s="525"/>
    </row>
    <row r="358" spans="1:12" ht="18" customHeight="1">
      <c r="A358" s="460"/>
      <c r="B358" s="461"/>
      <c r="C358" s="419" t="s">
        <v>602</v>
      </c>
      <c r="D358" s="445" t="s">
        <v>963</v>
      </c>
      <c r="E358" s="406">
        <f t="shared" si="158"/>
        <v>0</v>
      </c>
      <c r="F358" s="524"/>
      <c r="G358" s="524"/>
      <c r="H358" s="524"/>
      <c r="I358" s="524"/>
      <c r="J358" s="524"/>
      <c r="K358" s="524"/>
      <c r="L358" s="525"/>
    </row>
    <row r="359" spans="1:12" ht="18" customHeight="1">
      <c r="A359" s="460"/>
      <c r="B359" s="461"/>
      <c r="C359" s="419" t="s">
        <v>703</v>
      </c>
      <c r="D359" s="445" t="s">
        <v>962</v>
      </c>
      <c r="E359" s="406">
        <f t="shared" si="158"/>
        <v>0</v>
      </c>
      <c r="F359" s="524"/>
      <c r="G359" s="524"/>
      <c r="H359" s="524"/>
      <c r="I359" s="524"/>
      <c r="J359" s="524"/>
      <c r="K359" s="524"/>
      <c r="L359" s="525"/>
    </row>
    <row r="360" spans="1:12" ht="18" customHeight="1">
      <c r="A360" s="450"/>
      <c r="B360" s="433"/>
      <c r="C360" s="419" t="s">
        <v>608</v>
      </c>
      <c r="D360" s="445" t="s">
        <v>961</v>
      </c>
      <c r="E360" s="406">
        <f t="shared" si="158"/>
        <v>0</v>
      </c>
      <c r="F360" s="537"/>
      <c r="G360" s="537"/>
      <c r="H360" s="537"/>
      <c r="I360" s="537"/>
      <c r="J360" s="537"/>
      <c r="K360" s="537"/>
      <c r="L360" s="541"/>
    </row>
    <row r="361" spans="1:12" ht="41.25" customHeight="1">
      <c r="A361" s="460"/>
      <c r="B361" s="1107" t="s">
        <v>960</v>
      </c>
      <c r="C361" s="1107"/>
      <c r="D361" s="445" t="s">
        <v>959</v>
      </c>
      <c r="E361" s="406">
        <f t="shared" si="158"/>
        <v>0</v>
      </c>
      <c r="F361" s="441">
        <f aca="true" t="shared" si="165" ref="F361:L361">F362+F363+F364+F365</f>
        <v>0</v>
      </c>
      <c r="G361" s="441">
        <f t="shared" si="165"/>
        <v>0</v>
      </c>
      <c r="H361" s="441">
        <f t="shared" si="165"/>
        <v>0</v>
      </c>
      <c r="I361" s="441">
        <f t="shared" si="165"/>
        <v>0</v>
      </c>
      <c r="J361" s="441">
        <f t="shared" si="165"/>
        <v>0</v>
      </c>
      <c r="K361" s="441">
        <f t="shared" si="165"/>
        <v>0</v>
      </c>
      <c r="L361" s="442">
        <f t="shared" si="165"/>
        <v>0</v>
      </c>
    </row>
    <row r="362" spans="1:12" ht="18" customHeight="1">
      <c r="A362" s="460"/>
      <c r="B362" s="461"/>
      <c r="C362" s="419" t="s">
        <v>601</v>
      </c>
      <c r="D362" s="445" t="s">
        <v>958</v>
      </c>
      <c r="E362" s="406">
        <f t="shared" si="158"/>
        <v>0</v>
      </c>
      <c r="F362" s="524"/>
      <c r="G362" s="524"/>
      <c r="H362" s="524"/>
      <c r="I362" s="524"/>
      <c r="J362" s="524"/>
      <c r="K362" s="524"/>
      <c r="L362" s="525"/>
    </row>
    <row r="363" spans="1:12" ht="18" customHeight="1">
      <c r="A363" s="460"/>
      <c r="B363" s="461"/>
      <c r="C363" s="419" t="s">
        <v>602</v>
      </c>
      <c r="D363" s="445" t="s">
        <v>957</v>
      </c>
      <c r="E363" s="406">
        <f t="shared" si="158"/>
        <v>0</v>
      </c>
      <c r="F363" s="524"/>
      <c r="G363" s="524"/>
      <c r="H363" s="524"/>
      <c r="I363" s="524"/>
      <c r="J363" s="524"/>
      <c r="K363" s="524"/>
      <c r="L363" s="525"/>
    </row>
    <row r="364" spans="1:12" ht="18" customHeight="1">
      <c r="A364" s="462"/>
      <c r="B364" s="463"/>
      <c r="C364" s="464" t="s">
        <v>703</v>
      </c>
      <c r="D364" s="465" t="s">
        <v>956</v>
      </c>
      <c r="E364" s="406">
        <f t="shared" si="158"/>
        <v>0</v>
      </c>
      <c r="F364" s="548"/>
      <c r="G364" s="548"/>
      <c r="H364" s="548"/>
      <c r="I364" s="548"/>
      <c r="J364" s="548"/>
      <c r="K364" s="548"/>
      <c r="L364" s="549"/>
    </row>
    <row r="365" spans="1:12" ht="18" customHeight="1">
      <c r="A365" s="550"/>
      <c r="B365" s="533"/>
      <c r="C365" s="464" t="s">
        <v>608</v>
      </c>
      <c r="D365" s="465" t="s">
        <v>955</v>
      </c>
      <c r="E365" s="406">
        <f t="shared" si="158"/>
        <v>0</v>
      </c>
      <c r="F365" s="551"/>
      <c r="G365" s="551"/>
      <c r="H365" s="551"/>
      <c r="I365" s="551"/>
      <c r="J365" s="551"/>
      <c r="K365" s="551"/>
      <c r="L365" s="552"/>
    </row>
    <row r="366" spans="1:12" s="424" customFormat="1" ht="15.75">
      <c r="A366" s="1108" t="s">
        <v>954</v>
      </c>
      <c r="B366" s="1109"/>
      <c r="C366" s="1110"/>
      <c r="D366" s="466" t="s">
        <v>953</v>
      </c>
      <c r="E366" s="406">
        <f t="shared" si="158"/>
        <v>0</v>
      </c>
      <c r="F366" s="467">
        <f aca="true" t="shared" si="166" ref="F366:L366">F367</f>
        <v>0</v>
      </c>
      <c r="G366" s="467">
        <f t="shared" si="166"/>
        <v>0</v>
      </c>
      <c r="H366" s="467">
        <f t="shared" si="166"/>
        <v>0</v>
      </c>
      <c r="I366" s="467">
        <f t="shared" si="166"/>
        <v>0</v>
      </c>
      <c r="J366" s="467">
        <f t="shared" si="166"/>
        <v>0</v>
      </c>
      <c r="K366" s="467">
        <f t="shared" si="166"/>
        <v>0</v>
      </c>
      <c r="L366" s="468">
        <f t="shared" si="166"/>
        <v>0</v>
      </c>
    </row>
    <row r="367" spans="1:12" s="424" customFormat="1" ht="41.25" customHeight="1">
      <c r="A367" s="448"/>
      <c r="B367" s="1109" t="s">
        <v>828</v>
      </c>
      <c r="C367" s="1110"/>
      <c r="D367" s="445" t="s">
        <v>952</v>
      </c>
      <c r="E367" s="406">
        <f t="shared" si="158"/>
        <v>0</v>
      </c>
      <c r="F367" s="553"/>
      <c r="G367" s="553"/>
      <c r="H367" s="553"/>
      <c r="I367" s="554"/>
      <c r="J367" s="553"/>
      <c r="K367" s="553"/>
      <c r="L367" s="555"/>
    </row>
    <row r="368" spans="1:12" s="424" customFormat="1" ht="65.25" customHeight="1">
      <c r="A368" s="1111" t="s">
        <v>951</v>
      </c>
      <c r="B368" s="1112"/>
      <c r="C368" s="1112"/>
      <c r="D368" s="556" t="s">
        <v>950</v>
      </c>
      <c r="E368" s="406">
        <f t="shared" si="158"/>
        <v>0</v>
      </c>
      <c r="F368" s="508">
        <f aca="true" t="shared" si="167" ref="F368:L368">F369+F373+F377+F381+F385+F389+F393+F397+F401+F405+F410+F413</f>
        <v>0</v>
      </c>
      <c r="G368" s="508">
        <f t="shared" si="167"/>
        <v>0</v>
      </c>
      <c r="H368" s="508">
        <f t="shared" si="167"/>
        <v>0</v>
      </c>
      <c r="I368" s="508">
        <f t="shared" si="167"/>
        <v>0</v>
      </c>
      <c r="J368" s="508">
        <f t="shared" si="167"/>
        <v>0</v>
      </c>
      <c r="K368" s="508">
        <f t="shared" si="167"/>
        <v>0</v>
      </c>
      <c r="L368" s="509">
        <f t="shared" si="167"/>
        <v>0</v>
      </c>
    </row>
    <row r="369" spans="1:12" s="424" customFormat="1" ht="15.75">
      <c r="A369" s="473"/>
      <c r="B369" s="1113" t="s">
        <v>949</v>
      </c>
      <c r="C369" s="1114"/>
      <c r="D369" s="474" t="s">
        <v>948</v>
      </c>
      <c r="E369" s="406">
        <f t="shared" si="158"/>
        <v>0</v>
      </c>
      <c r="F369" s="471">
        <f aca="true" t="shared" si="168" ref="F369:L369">F370+F371+F372</f>
        <v>0</v>
      </c>
      <c r="G369" s="471">
        <f t="shared" si="168"/>
        <v>0</v>
      </c>
      <c r="H369" s="471">
        <f t="shared" si="168"/>
        <v>0</v>
      </c>
      <c r="I369" s="471">
        <f t="shared" si="168"/>
        <v>0</v>
      </c>
      <c r="J369" s="471">
        <f t="shared" si="168"/>
        <v>0</v>
      </c>
      <c r="K369" s="471">
        <f t="shared" si="168"/>
        <v>0</v>
      </c>
      <c r="L369" s="472">
        <f t="shared" si="168"/>
        <v>0</v>
      </c>
    </row>
    <row r="370" spans="1:12" s="424" customFormat="1" ht="15.75">
      <c r="A370" s="460"/>
      <c r="B370" s="461"/>
      <c r="C370" s="419" t="s">
        <v>601</v>
      </c>
      <c r="D370" s="445" t="s">
        <v>947</v>
      </c>
      <c r="E370" s="406">
        <f t="shared" si="158"/>
        <v>0</v>
      </c>
      <c r="F370" s="524"/>
      <c r="G370" s="524"/>
      <c r="H370" s="524"/>
      <c r="I370" s="557"/>
      <c r="J370" s="524"/>
      <c r="K370" s="524"/>
      <c r="L370" s="525"/>
    </row>
    <row r="371" spans="1:12" s="424" customFormat="1" ht="15.75">
      <c r="A371" s="460"/>
      <c r="B371" s="461"/>
      <c r="C371" s="419" t="s">
        <v>602</v>
      </c>
      <c r="D371" s="445" t="s">
        <v>946</v>
      </c>
      <c r="E371" s="406">
        <f t="shared" si="158"/>
        <v>0</v>
      </c>
      <c r="F371" s="524"/>
      <c r="G371" s="524"/>
      <c r="H371" s="524"/>
      <c r="I371" s="557"/>
      <c r="J371" s="524"/>
      <c r="K371" s="524"/>
      <c r="L371" s="525"/>
    </row>
    <row r="372" spans="1:12" s="424" customFormat="1" ht="15.75">
      <c r="A372" s="462"/>
      <c r="B372" s="463"/>
      <c r="C372" s="464" t="s">
        <v>703</v>
      </c>
      <c r="D372" s="465" t="s">
        <v>945</v>
      </c>
      <c r="E372" s="406">
        <f t="shared" si="158"/>
        <v>0</v>
      </c>
      <c r="F372" s="548"/>
      <c r="G372" s="548"/>
      <c r="H372" s="548"/>
      <c r="I372" s="558"/>
      <c r="J372" s="548"/>
      <c r="K372" s="548"/>
      <c r="L372" s="549"/>
    </row>
    <row r="373" spans="1:12" s="424" customFormat="1" ht="15.75">
      <c r="A373" s="475"/>
      <c r="B373" s="1103" t="s">
        <v>944</v>
      </c>
      <c r="C373" s="1104"/>
      <c r="D373" s="474" t="s">
        <v>943</v>
      </c>
      <c r="E373" s="406">
        <f t="shared" si="158"/>
        <v>0</v>
      </c>
      <c r="F373" s="553">
        <f aca="true" t="shared" si="169" ref="F373:L373">F374+F375+F376</f>
        <v>0</v>
      </c>
      <c r="G373" s="553">
        <f t="shared" si="169"/>
        <v>0</v>
      </c>
      <c r="H373" s="553">
        <f t="shared" si="169"/>
        <v>0</v>
      </c>
      <c r="I373" s="553">
        <f t="shared" si="169"/>
        <v>0</v>
      </c>
      <c r="J373" s="553">
        <f t="shared" si="169"/>
        <v>0</v>
      </c>
      <c r="K373" s="553">
        <f t="shared" si="169"/>
        <v>0</v>
      </c>
      <c r="L373" s="555">
        <f t="shared" si="169"/>
        <v>0</v>
      </c>
    </row>
    <row r="374" spans="1:12" s="424" customFormat="1" ht="15.75">
      <c r="A374" s="460"/>
      <c r="B374" s="461"/>
      <c r="C374" s="419" t="s">
        <v>601</v>
      </c>
      <c r="D374" s="445" t="s">
        <v>942</v>
      </c>
      <c r="E374" s="406">
        <f t="shared" si="158"/>
        <v>0</v>
      </c>
      <c r="F374" s="524"/>
      <c r="G374" s="524"/>
      <c r="H374" s="524"/>
      <c r="I374" s="557"/>
      <c r="J374" s="524"/>
      <c r="K374" s="524"/>
      <c r="L374" s="525"/>
    </row>
    <row r="375" spans="1:12" s="424" customFormat="1" ht="15.75">
      <c r="A375" s="460"/>
      <c r="B375" s="461"/>
      <c r="C375" s="419" t="s">
        <v>602</v>
      </c>
      <c r="D375" s="445" t="s">
        <v>941</v>
      </c>
      <c r="E375" s="406">
        <f t="shared" si="158"/>
        <v>0</v>
      </c>
      <c r="F375" s="524"/>
      <c r="G375" s="524"/>
      <c r="H375" s="524"/>
      <c r="I375" s="557"/>
      <c r="J375" s="524"/>
      <c r="K375" s="524"/>
      <c r="L375" s="525"/>
    </row>
    <row r="376" spans="1:12" s="424" customFormat="1" ht="15.75">
      <c r="A376" s="462"/>
      <c r="B376" s="463"/>
      <c r="C376" s="464" t="s">
        <v>703</v>
      </c>
      <c r="D376" s="465" t="s">
        <v>940</v>
      </c>
      <c r="E376" s="406">
        <f t="shared" si="158"/>
        <v>0</v>
      </c>
      <c r="F376" s="548"/>
      <c r="G376" s="548"/>
      <c r="H376" s="548"/>
      <c r="I376" s="558"/>
      <c r="J376" s="548"/>
      <c r="K376" s="548"/>
      <c r="L376" s="549"/>
    </row>
    <row r="377" spans="1:12" s="424" customFormat="1" ht="15.75">
      <c r="A377" s="475"/>
      <c r="B377" s="1103" t="s">
        <v>939</v>
      </c>
      <c r="C377" s="1104"/>
      <c r="D377" s="474" t="s">
        <v>938</v>
      </c>
      <c r="E377" s="406">
        <f t="shared" si="158"/>
        <v>0</v>
      </c>
      <c r="F377" s="476">
        <f aca="true" t="shared" si="170" ref="F377:L377">SUM(F378:F380)</f>
        <v>0</v>
      </c>
      <c r="G377" s="476">
        <f t="shared" si="170"/>
        <v>0</v>
      </c>
      <c r="H377" s="476">
        <f t="shared" si="170"/>
        <v>0</v>
      </c>
      <c r="I377" s="476">
        <f t="shared" si="170"/>
        <v>0</v>
      </c>
      <c r="J377" s="476">
        <f t="shared" si="170"/>
        <v>0</v>
      </c>
      <c r="K377" s="476">
        <f t="shared" si="170"/>
        <v>0</v>
      </c>
      <c r="L377" s="477">
        <f t="shared" si="170"/>
        <v>0</v>
      </c>
    </row>
    <row r="378" spans="1:12" s="424" customFormat="1" ht="15.75">
      <c r="A378" s="460"/>
      <c r="B378" s="461"/>
      <c r="C378" s="419" t="s">
        <v>601</v>
      </c>
      <c r="D378" s="445" t="s">
        <v>937</v>
      </c>
      <c r="E378" s="406">
        <f t="shared" si="158"/>
        <v>0</v>
      </c>
      <c r="F378" s="524"/>
      <c r="G378" s="524"/>
      <c r="H378" s="524"/>
      <c r="I378" s="557"/>
      <c r="J378" s="524"/>
      <c r="K378" s="524"/>
      <c r="L378" s="525"/>
    </row>
    <row r="379" spans="1:12" s="424" customFormat="1" ht="15.75">
      <c r="A379" s="460"/>
      <c r="B379" s="461"/>
      <c r="C379" s="419" t="s">
        <v>602</v>
      </c>
      <c r="D379" s="445" t="s">
        <v>936</v>
      </c>
      <c r="E379" s="406">
        <f t="shared" si="158"/>
        <v>0</v>
      </c>
      <c r="F379" s="524"/>
      <c r="G379" s="524"/>
      <c r="H379" s="524"/>
      <c r="I379" s="557"/>
      <c r="J379" s="524"/>
      <c r="K379" s="524"/>
      <c r="L379" s="525"/>
    </row>
    <row r="380" spans="1:12" s="424" customFormat="1" ht="15.75">
      <c r="A380" s="462"/>
      <c r="B380" s="463"/>
      <c r="C380" s="464" t="s">
        <v>703</v>
      </c>
      <c r="D380" s="465" t="s">
        <v>935</v>
      </c>
      <c r="E380" s="406">
        <f t="shared" si="158"/>
        <v>0</v>
      </c>
      <c r="F380" s="548"/>
      <c r="G380" s="548"/>
      <c r="H380" s="548"/>
      <c r="I380" s="558"/>
      <c r="J380" s="548"/>
      <c r="K380" s="548"/>
      <c r="L380" s="549"/>
    </row>
    <row r="381" spans="1:12" s="424" customFormat="1" ht="15.75">
      <c r="A381" s="475"/>
      <c r="B381" s="1105" t="s">
        <v>934</v>
      </c>
      <c r="C381" s="1106"/>
      <c r="D381" s="474" t="s">
        <v>933</v>
      </c>
      <c r="E381" s="406">
        <f t="shared" si="158"/>
        <v>0</v>
      </c>
      <c r="F381" s="469">
        <f aca="true" t="shared" si="171" ref="F381:L381">SUM(F382:F384)</f>
        <v>0</v>
      </c>
      <c r="G381" s="469">
        <f t="shared" si="171"/>
        <v>0</v>
      </c>
      <c r="H381" s="469">
        <f t="shared" si="171"/>
        <v>0</v>
      </c>
      <c r="I381" s="469">
        <f t="shared" si="171"/>
        <v>0</v>
      </c>
      <c r="J381" s="469">
        <f t="shared" si="171"/>
        <v>0</v>
      </c>
      <c r="K381" s="469">
        <f t="shared" si="171"/>
        <v>0</v>
      </c>
      <c r="L381" s="470">
        <f t="shared" si="171"/>
        <v>0</v>
      </c>
    </row>
    <row r="382" spans="1:12" s="424" customFormat="1" ht="15.75">
      <c r="A382" s="460"/>
      <c r="B382" s="461"/>
      <c r="C382" s="419" t="s">
        <v>601</v>
      </c>
      <c r="D382" s="445" t="s">
        <v>932</v>
      </c>
      <c r="E382" s="406">
        <f t="shared" si="158"/>
        <v>0</v>
      </c>
      <c r="F382" s="524"/>
      <c r="G382" s="524"/>
      <c r="H382" s="524"/>
      <c r="I382" s="557"/>
      <c r="J382" s="524"/>
      <c r="K382" s="524"/>
      <c r="L382" s="525"/>
    </row>
    <row r="383" spans="1:12" s="424" customFormat="1" ht="15.75">
      <c r="A383" s="460"/>
      <c r="B383" s="461"/>
      <c r="C383" s="419" t="s">
        <v>602</v>
      </c>
      <c r="D383" s="445" t="s">
        <v>931</v>
      </c>
      <c r="E383" s="406">
        <f t="shared" si="158"/>
        <v>0</v>
      </c>
      <c r="F383" s="524"/>
      <c r="G383" s="524"/>
      <c r="H383" s="524"/>
      <c r="I383" s="557"/>
      <c r="J383" s="524"/>
      <c r="K383" s="524"/>
      <c r="L383" s="525"/>
    </row>
    <row r="384" spans="1:12" s="424" customFormat="1" ht="15.75">
      <c r="A384" s="462"/>
      <c r="B384" s="463"/>
      <c r="C384" s="464" t="s">
        <v>703</v>
      </c>
      <c r="D384" s="465" t="s">
        <v>930</v>
      </c>
      <c r="E384" s="406">
        <f t="shared" si="158"/>
        <v>0</v>
      </c>
      <c r="F384" s="548"/>
      <c r="G384" s="548"/>
      <c r="H384" s="548"/>
      <c r="I384" s="558"/>
      <c r="J384" s="548"/>
      <c r="K384" s="548"/>
      <c r="L384" s="549"/>
    </row>
    <row r="385" spans="1:12" s="424" customFormat="1" ht="40.5" customHeight="1">
      <c r="A385" s="475"/>
      <c r="B385" s="1105" t="s">
        <v>929</v>
      </c>
      <c r="C385" s="1106"/>
      <c r="D385" s="474" t="s">
        <v>928</v>
      </c>
      <c r="E385" s="406">
        <f t="shared" si="158"/>
        <v>0</v>
      </c>
      <c r="F385" s="469">
        <f aca="true" t="shared" si="172" ref="F385:L385">SUM(F386:F388)</f>
        <v>0</v>
      </c>
      <c r="G385" s="469">
        <f t="shared" si="172"/>
        <v>0</v>
      </c>
      <c r="H385" s="469">
        <f t="shared" si="172"/>
        <v>0</v>
      </c>
      <c r="I385" s="469">
        <f t="shared" si="172"/>
        <v>0</v>
      </c>
      <c r="J385" s="469">
        <f t="shared" si="172"/>
        <v>0</v>
      </c>
      <c r="K385" s="469">
        <f t="shared" si="172"/>
        <v>0</v>
      </c>
      <c r="L385" s="470">
        <f t="shared" si="172"/>
        <v>0</v>
      </c>
    </row>
    <row r="386" spans="1:12" s="424" customFormat="1" ht="15.75">
      <c r="A386" s="460"/>
      <c r="B386" s="461"/>
      <c r="C386" s="419" t="s">
        <v>601</v>
      </c>
      <c r="D386" s="445" t="s">
        <v>927</v>
      </c>
      <c r="E386" s="406">
        <f t="shared" si="158"/>
        <v>0</v>
      </c>
      <c r="F386" s="524"/>
      <c r="G386" s="524"/>
      <c r="H386" s="524"/>
      <c r="I386" s="557"/>
      <c r="J386" s="524"/>
      <c r="K386" s="524"/>
      <c r="L386" s="525"/>
    </row>
    <row r="387" spans="1:12" s="424" customFormat="1" ht="15.75">
      <c r="A387" s="460"/>
      <c r="B387" s="461"/>
      <c r="C387" s="419" t="s">
        <v>602</v>
      </c>
      <c r="D387" s="445" t="s">
        <v>926</v>
      </c>
      <c r="E387" s="406">
        <f t="shared" si="158"/>
        <v>0</v>
      </c>
      <c r="F387" s="524"/>
      <c r="G387" s="524"/>
      <c r="H387" s="524"/>
      <c r="I387" s="557"/>
      <c r="J387" s="524"/>
      <c r="K387" s="524"/>
      <c r="L387" s="525"/>
    </row>
    <row r="388" spans="1:12" s="424" customFormat="1" ht="15.75">
      <c r="A388" s="462"/>
      <c r="B388" s="463"/>
      <c r="C388" s="464" t="s">
        <v>703</v>
      </c>
      <c r="D388" s="465" t="s">
        <v>925</v>
      </c>
      <c r="E388" s="406">
        <f t="shared" si="158"/>
        <v>0</v>
      </c>
      <c r="F388" s="548"/>
      <c r="G388" s="548"/>
      <c r="H388" s="548"/>
      <c r="I388" s="558"/>
      <c r="J388" s="548"/>
      <c r="K388" s="548"/>
      <c r="L388" s="549"/>
    </row>
    <row r="389" spans="1:12" s="424" customFormat="1" ht="15.75">
      <c r="A389" s="475"/>
      <c r="B389" s="1105" t="s">
        <v>924</v>
      </c>
      <c r="C389" s="1106"/>
      <c r="D389" s="474" t="s">
        <v>923</v>
      </c>
      <c r="E389" s="406">
        <f t="shared" si="158"/>
        <v>0</v>
      </c>
      <c r="F389" s="469">
        <f aca="true" t="shared" si="173" ref="F389:L389">SUM(F390:F392)</f>
        <v>0</v>
      </c>
      <c r="G389" s="469">
        <f t="shared" si="173"/>
        <v>0</v>
      </c>
      <c r="H389" s="469">
        <f t="shared" si="173"/>
        <v>0</v>
      </c>
      <c r="I389" s="469">
        <f t="shared" si="173"/>
        <v>0</v>
      </c>
      <c r="J389" s="469">
        <f t="shared" si="173"/>
        <v>0</v>
      </c>
      <c r="K389" s="469">
        <f t="shared" si="173"/>
        <v>0</v>
      </c>
      <c r="L389" s="470">
        <f t="shared" si="173"/>
        <v>0</v>
      </c>
    </row>
    <row r="390" spans="1:12" s="424" customFormat="1" ht="15.75">
      <c r="A390" s="460"/>
      <c r="B390" s="461"/>
      <c r="C390" s="419" t="s">
        <v>601</v>
      </c>
      <c r="D390" s="445" t="s">
        <v>922</v>
      </c>
      <c r="E390" s="406">
        <f t="shared" si="158"/>
        <v>0</v>
      </c>
      <c r="F390" s="524"/>
      <c r="G390" s="524"/>
      <c r="H390" s="524"/>
      <c r="I390" s="557"/>
      <c r="J390" s="524"/>
      <c r="K390" s="524"/>
      <c r="L390" s="525"/>
    </row>
    <row r="391" spans="1:12" s="424" customFormat="1" ht="15.75">
      <c r="A391" s="460"/>
      <c r="B391" s="461"/>
      <c r="C391" s="419" t="s">
        <v>602</v>
      </c>
      <c r="D391" s="445" t="s">
        <v>921</v>
      </c>
      <c r="E391" s="406">
        <f t="shared" si="158"/>
        <v>0</v>
      </c>
      <c r="F391" s="524"/>
      <c r="G391" s="524"/>
      <c r="H391" s="524"/>
      <c r="I391" s="557"/>
      <c r="J391" s="524"/>
      <c r="K391" s="524"/>
      <c r="L391" s="525"/>
    </row>
    <row r="392" spans="1:12" s="424" customFormat="1" ht="15.75">
      <c r="A392" s="462"/>
      <c r="B392" s="463"/>
      <c r="C392" s="464" t="s">
        <v>703</v>
      </c>
      <c r="D392" s="465" t="s">
        <v>920</v>
      </c>
      <c r="E392" s="406">
        <f t="shared" si="158"/>
        <v>0</v>
      </c>
      <c r="F392" s="548"/>
      <c r="G392" s="548"/>
      <c r="H392" s="548"/>
      <c r="I392" s="558"/>
      <c r="J392" s="548"/>
      <c r="K392" s="548"/>
      <c r="L392" s="549"/>
    </row>
    <row r="393" spans="1:12" s="424" customFormat="1" ht="15.75">
      <c r="A393" s="475"/>
      <c r="B393" s="1105" t="s">
        <v>919</v>
      </c>
      <c r="C393" s="1106"/>
      <c r="D393" s="474" t="s">
        <v>918</v>
      </c>
      <c r="E393" s="406">
        <f t="shared" si="158"/>
        <v>0</v>
      </c>
      <c r="F393" s="469">
        <f aca="true" t="shared" si="174" ref="F393:L393">SUM(F394:F396)</f>
        <v>0</v>
      </c>
      <c r="G393" s="469">
        <f t="shared" si="174"/>
        <v>0</v>
      </c>
      <c r="H393" s="469">
        <f t="shared" si="174"/>
        <v>0</v>
      </c>
      <c r="I393" s="469">
        <f t="shared" si="174"/>
        <v>0</v>
      </c>
      <c r="J393" s="469">
        <f t="shared" si="174"/>
        <v>0</v>
      </c>
      <c r="K393" s="469">
        <f t="shared" si="174"/>
        <v>0</v>
      </c>
      <c r="L393" s="470">
        <f t="shared" si="174"/>
        <v>0</v>
      </c>
    </row>
    <row r="394" spans="1:12" s="424" customFormat="1" ht="15.75">
      <c r="A394" s="460"/>
      <c r="B394" s="461"/>
      <c r="C394" s="419" t="s">
        <v>601</v>
      </c>
      <c r="D394" s="445" t="s">
        <v>917</v>
      </c>
      <c r="E394" s="406">
        <f t="shared" si="158"/>
        <v>0</v>
      </c>
      <c r="F394" s="524"/>
      <c r="G394" s="524"/>
      <c r="H394" s="524"/>
      <c r="I394" s="557"/>
      <c r="J394" s="524"/>
      <c r="K394" s="524"/>
      <c r="L394" s="525"/>
    </row>
    <row r="395" spans="1:12" s="424" customFormat="1" ht="15.75">
      <c r="A395" s="460"/>
      <c r="B395" s="461"/>
      <c r="C395" s="419" t="s">
        <v>602</v>
      </c>
      <c r="D395" s="445" t="s">
        <v>916</v>
      </c>
      <c r="E395" s="406">
        <f t="shared" si="158"/>
        <v>0</v>
      </c>
      <c r="F395" s="524"/>
      <c r="G395" s="524"/>
      <c r="H395" s="524"/>
      <c r="I395" s="557"/>
      <c r="J395" s="524"/>
      <c r="K395" s="524"/>
      <c r="L395" s="525"/>
    </row>
    <row r="396" spans="1:12" s="424" customFormat="1" ht="15.75">
      <c r="A396" s="462"/>
      <c r="B396" s="463"/>
      <c r="C396" s="464" t="s">
        <v>703</v>
      </c>
      <c r="D396" s="465" t="s">
        <v>915</v>
      </c>
      <c r="E396" s="406">
        <f aca="true" t="shared" si="175" ref="E396:E415">F396+G396+H396+I396</f>
        <v>0</v>
      </c>
      <c r="F396" s="548"/>
      <c r="G396" s="548"/>
      <c r="H396" s="548"/>
      <c r="I396" s="558"/>
      <c r="J396" s="548"/>
      <c r="K396" s="548"/>
      <c r="L396" s="549"/>
    </row>
    <row r="397" spans="1:12" s="424" customFormat="1" ht="44.25" customHeight="1">
      <c r="A397" s="559"/>
      <c r="B397" s="1095" t="s">
        <v>914</v>
      </c>
      <c r="C397" s="1096"/>
      <c r="D397" s="560" t="s">
        <v>913</v>
      </c>
      <c r="E397" s="406">
        <f t="shared" si="175"/>
        <v>0</v>
      </c>
      <c r="F397" s="561">
        <f aca="true" t="shared" si="176" ref="F397:L397">SUM(F398:F400)</f>
        <v>0</v>
      </c>
      <c r="G397" s="561">
        <f t="shared" si="176"/>
        <v>0</v>
      </c>
      <c r="H397" s="561">
        <f t="shared" si="176"/>
        <v>0</v>
      </c>
      <c r="I397" s="561">
        <f t="shared" si="176"/>
        <v>0</v>
      </c>
      <c r="J397" s="561">
        <f t="shared" si="176"/>
        <v>0</v>
      </c>
      <c r="K397" s="561">
        <f t="shared" si="176"/>
        <v>0</v>
      </c>
      <c r="L397" s="562">
        <f t="shared" si="176"/>
        <v>0</v>
      </c>
    </row>
    <row r="398" spans="1:12" s="424" customFormat="1" ht="15.75">
      <c r="A398" s="483"/>
      <c r="B398" s="484"/>
      <c r="C398" s="485" t="s">
        <v>601</v>
      </c>
      <c r="D398" s="486" t="s">
        <v>912</v>
      </c>
      <c r="E398" s="406">
        <f t="shared" si="175"/>
        <v>0</v>
      </c>
      <c r="F398" s="563"/>
      <c r="G398" s="563"/>
      <c r="H398" s="563"/>
      <c r="I398" s="563"/>
      <c r="J398" s="563"/>
      <c r="K398" s="563"/>
      <c r="L398" s="564"/>
    </row>
    <row r="399" spans="1:12" s="424" customFormat="1" ht="15.75">
      <c r="A399" s="489"/>
      <c r="B399" s="490"/>
      <c r="C399" s="491" t="s">
        <v>602</v>
      </c>
      <c r="D399" s="492" t="s">
        <v>911</v>
      </c>
      <c r="E399" s="406">
        <f t="shared" si="175"/>
        <v>0</v>
      </c>
      <c r="F399" s="565"/>
      <c r="G399" s="565"/>
      <c r="H399" s="565"/>
      <c r="I399" s="565"/>
      <c r="J399" s="565"/>
      <c r="K399" s="565"/>
      <c r="L399" s="566"/>
    </row>
    <row r="400" spans="1:12" s="424" customFormat="1" ht="15.75">
      <c r="A400" s="493"/>
      <c r="B400" s="494"/>
      <c r="C400" s="495" t="s">
        <v>910</v>
      </c>
      <c r="D400" s="496" t="s">
        <v>909</v>
      </c>
      <c r="E400" s="406">
        <f t="shared" si="175"/>
        <v>0</v>
      </c>
      <c r="F400" s="567"/>
      <c r="G400" s="567"/>
      <c r="H400" s="567"/>
      <c r="I400" s="567"/>
      <c r="J400" s="567"/>
      <c r="K400" s="567"/>
      <c r="L400" s="568"/>
    </row>
    <row r="401" spans="1:12" s="424" customFormat="1" ht="15.75">
      <c r="A401" s="497"/>
      <c r="B401" s="1097" t="s">
        <v>908</v>
      </c>
      <c r="C401" s="1098"/>
      <c r="D401" s="498" t="s">
        <v>907</v>
      </c>
      <c r="E401" s="406">
        <f t="shared" si="175"/>
        <v>0</v>
      </c>
      <c r="F401" s="508">
        <f aca="true" t="shared" si="177" ref="F401:L401">SUM(F402:F404)</f>
        <v>0</v>
      </c>
      <c r="G401" s="508">
        <f t="shared" si="177"/>
        <v>0</v>
      </c>
      <c r="H401" s="508">
        <f t="shared" si="177"/>
        <v>0</v>
      </c>
      <c r="I401" s="508">
        <f t="shared" si="177"/>
        <v>0</v>
      </c>
      <c r="J401" s="508">
        <f t="shared" si="177"/>
        <v>0</v>
      </c>
      <c r="K401" s="508">
        <f t="shared" si="177"/>
        <v>0</v>
      </c>
      <c r="L401" s="509">
        <f t="shared" si="177"/>
        <v>0</v>
      </c>
    </row>
    <row r="402" spans="1:12" s="424" customFormat="1" ht="15.75">
      <c r="A402" s="497"/>
      <c r="B402" s="501"/>
      <c r="C402" s="502" t="s">
        <v>906</v>
      </c>
      <c r="D402" s="498" t="s">
        <v>905</v>
      </c>
      <c r="E402" s="406">
        <f t="shared" si="175"/>
        <v>0</v>
      </c>
      <c r="F402" s="569"/>
      <c r="G402" s="569"/>
      <c r="H402" s="569"/>
      <c r="I402" s="569"/>
      <c r="J402" s="569"/>
      <c r="K402" s="569"/>
      <c r="L402" s="570"/>
    </row>
    <row r="403" spans="1:12" s="424" customFormat="1" ht="15.75">
      <c r="A403" s="497"/>
      <c r="B403" s="501"/>
      <c r="C403" s="502" t="s">
        <v>904</v>
      </c>
      <c r="D403" s="498" t="s">
        <v>903</v>
      </c>
      <c r="E403" s="406">
        <f t="shared" si="175"/>
        <v>0</v>
      </c>
      <c r="F403" s="569"/>
      <c r="G403" s="569"/>
      <c r="H403" s="569"/>
      <c r="I403" s="569"/>
      <c r="J403" s="569"/>
      <c r="K403" s="569"/>
      <c r="L403" s="570"/>
    </row>
    <row r="404" spans="1:12" s="424" customFormat="1" ht="15.75">
      <c r="A404" s="497"/>
      <c r="B404" s="501"/>
      <c r="C404" s="502" t="s">
        <v>902</v>
      </c>
      <c r="D404" s="498" t="s">
        <v>901</v>
      </c>
      <c r="E404" s="406">
        <f t="shared" si="175"/>
        <v>0</v>
      </c>
      <c r="F404" s="569"/>
      <c r="G404" s="569"/>
      <c r="H404" s="569"/>
      <c r="I404" s="569"/>
      <c r="J404" s="569"/>
      <c r="K404" s="569"/>
      <c r="L404" s="570"/>
    </row>
    <row r="405" spans="1:12" s="424" customFormat="1" ht="39" customHeight="1">
      <c r="A405" s="559"/>
      <c r="B405" s="1095" t="s">
        <v>900</v>
      </c>
      <c r="C405" s="1096"/>
      <c r="D405" s="560" t="s">
        <v>899</v>
      </c>
      <c r="E405" s="406">
        <f t="shared" si="175"/>
        <v>0</v>
      </c>
      <c r="F405" s="561">
        <f aca="true" t="shared" si="178" ref="F405:L405">SUM(F406:F409)</f>
        <v>0</v>
      </c>
      <c r="G405" s="561">
        <f t="shared" si="178"/>
        <v>0</v>
      </c>
      <c r="H405" s="561">
        <f t="shared" si="178"/>
        <v>0</v>
      </c>
      <c r="I405" s="561">
        <f t="shared" si="178"/>
        <v>0</v>
      </c>
      <c r="J405" s="561">
        <f t="shared" si="178"/>
        <v>0</v>
      </c>
      <c r="K405" s="561">
        <f t="shared" si="178"/>
        <v>0</v>
      </c>
      <c r="L405" s="562">
        <f t="shared" si="178"/>
        <v>0</v>
      </c>
    </row>
    <row r="406" spans="1:12" s="424" customFormat="1" ht="15.75">
      <c r="A406" s="483"/>
      <c r="B406" s="484"/>
      <c r="C406" s="485" t="s">
        <v>601</v>
      </c>
      <c r="D406" s="486" t="s">
        <v>898</v>
      </c>
      <c r="E406" s="406">
        <f t="shared" si="175"/>
        <v>0</v>
      </c>
      <c r="F406" s="563"/>
      <c r="G406" s="563"/>
      <c r="H406" s="563"/>
      <c r="I406" s="563"/>
      <c r="J406" s="563"/>
      <c r="K406" s="563"/>
      <c r="L406" s="564"/>
    </row>
    <row r="407" spans="1:12" s="424" customFormat="1" ht="15.75">
      <c r="A407" s="483"/>
      <c r="B407" s="484"/>
      <c r="C407" s="485" t="s">
        <v>602</v>
      </c>
      <c r="D407" s="486" t="s">
        <v>897</v>
      </c>
      <c r="E407" s="406">
        <f t="shared" si="175"/>
        <v>0</v>
      </c>
      <c r="F407" s="563"/>
      <c r="G407" s="563"/>
      <c r="H407" s="563"/>
      <c r="I407" s="563"/>
      <c r="J407" s="563"/>
      <c r="K407" s="563"/>
      <c r="L407" s="564"/>
    </row>
    <row r="408" spans="1:12" s="424" customFormat="1" ht="15.75">
      <c r="A408" s="489"/>
      <c r="B408" s="490"/>
      <c r="C408" s="491" t="s">
        <v>703</v>
      </c>
      <c r="D408" s="492" t="s">
        <v>896</v>
      </c>
      <c r="E408" s="406">
        <f t="shared" si="175"/>
        <v>0</v>
      </c>
      <c r="F408" s="565"/>
      <c r="G408" s="565"/>
      <c r="H408" s="565"/>
      <c r="I408" s="565"/>
      <c r="J408" s="565"/>
      <c r="K408" s="565"/>
      <c r="L408" s="566"/>
    </row>
    <row r="409" spans="1:12" s="424" customFormat="1" ht="34.5" customHeight="1">
      <c r="A409" s="497"/>
      <c r="B409" s="501"/>
      <c r="C409" s="507" t="s">
        <v>817</v>
      </c>
      <c r="D409" s="498" t="s">
        <v>895</v>
      </c>
      <c r="E409" s="406">
        <f t="shared" si="175"/>
        <v>0</v>
      </c>
      <c r="F409" s="569"/>
      <c r="G409" s="569"/>
      <c r="H409" s="569"/>
      <c r="I409" s="569"/>
      <c r="J409" s="569"/>
      <c r="K409" s="569"/>
      <c r="L409" s="570"/>
    </row>
    <row r="410" spans="1:12" s="424" customFormat="1" ht="37.5" customHeight="1">
      <c r="A410" s="497"/>
      <c r="B410" s="1099" t="s">
        <v>894</v>
      </c>
      <c r="C410" s="1100"/>
      <c r="D410" s="498" t="s">
        <v>893</v>
      </c>
      <c r="E410" s="406">
        <f t="shared" si="175"/>
        <v>0</v>
      </c>
      <c r="F410" s="508">
        <f aca="true" t="shared" si="179" ref="F410:L410">SUM(F411:F412)</f>
        <v>0</v>
      </c>
      <c r="G410" s="508">
        <f t="shared" si="179"/>
        <v>0</v>
      </c>
      <c r="H410" s="508">
        <f t="shared" si="179"/>
        <v>0</v>
      </c>
      <c r="I410" s="508">
        <f t="shared" si="179"/>
        <v>0</v>
      </c>
      <c r="J410" s="508">
        <f t="shared" si="179"/>
        <v>0</v>
      </c>
      <c r="K410" s="508">
        <f t="shared" si="179"/>
        <v>0</v>
      </c>
      <c r="L410" s="509">
        <f t="shared" si="179"/>
        <v>0</v>
      </c>
    </row>
    <row r="411" spans="1:12" s="424" customFormat="1" ht="15.75">
      <c r="A411" s="460"/>
      <c r="B411" s="461"/>
      <c r="C411" s="419" t="s">
        <v>601</v>
      </c>
      <c r="D411" s="445" t="s">
        <v>892</v>
      </c>
      <c r="E411" s="406">
        <f t="shared" si="175"/>
        <v>0</v>
      </c>
      <c r="F411" s="524"/>
      <c r="G411" s="524"/>
      <c r="H411" s="524"/>
      <c r="I411" s="557"/>
      <c r="J411" s="524"/>
      <c r="K411" s="524"/>
      <c r="L411" s="525"/>
    </row>
    <row r="412" spans="1:12" s="424" customFormat="1" ht="15.75">
      <c r="A412" s="460"/>
      <c r="B412" s="461"/>
      <c r="C412" s="419" t="s">
        <v>602</v>
      </c>
      <c r="D412" s="445" t="s">
        <v>891</v>
      </c>
      <c r="E412" s="406">
        <f t="shared" si="175"/>
        <v>0</v>
      </c>
      <c r="F412" s="524"/>
      <c r="G412" s="524"/>
      <c r="H412" s="524"/>
      <c r="I412" s="557"/>
      <c r="J412" s="524"/>
      <c r="K412" s="524"/>
      <c r="L412" s="525"/>
    </row>
    <row r="413" spans="1:12" s="424" customFormat="1" ht="40.5" customHeight="1">
      <c r="A413" s="497"/>
      <c r="B413" s="1101" t="s">
        <v>890</v>
      </c>
      <c r="C413" s="1102"/>
      <c r="D413" s="498" t="s">
        <v>889</v>
      </c>
      <c r="E413" s="406">
        <f t="shared" si="175"/>
        <v>0</v>
      </c>
      <c r="F413" s="508">
        <f aca="true" t="shared" si="180" ref="F413:L413">SUM(F414:F415)</f>
        <v>0</v>
      </c>
      <c r="G413" s="508">
        <f t="shared" si="180"/>
        <v>0</v>
      </c>
      <c r="H413" s="508">
        <f t="shared" si="180"/>
        <v>0</v>
      </c>
      <c r="I413" s="508">
        <f t="shared" si="180"/>
        <v>0</v>
      </c>
      <c r="J413" s="508">
        <f t="shared" si="180"/>
        <v>0</v>
      </c>
      <c r="K413" s="508">
        <f t="shared" si="180"/>
        <v>0</v>
      </c>
      <c r="L413" s="509">
        <f t="shared" si="180"/>
        <v>0</v>
      </c>
    </row>
    <row r="414" spans="1:12" s="424" customFormat="1" ht="15.75">
      <c r="A414" s="460"/>
      <c r="B414" s="461"/>
      <c r="C414" s="419" t="s">
        <v>601</v>
      </c>
      <c r="D414" s="445" t="s">
        <v>888</v>
      </c>
      <c r="E414" s="406">
        <f t="shared" si="175"/>
        <v>0</v>
      </c>
      <c r="F414" s="524"/>
      <c r="G414" s="524"/>
      <c r="H414" s="524"/>
      <c r="I414" s="557"/>
      <c r="J414" s="524"/>
      <c r="K414" s="524"/>
      <c r="L414" s="525"/>
    </row>
    <row r="415" spans="1:12" s="424" customFormat="1" ht="16.5" thickBot="1">
      <c r="A415" s="571"/>
      <c r="B415" s="572"/>
      <c r="C415" s="573" t="s">
        <v>602</v>
      </c>
      <c r="D415" s="574" t="s">
        <v>887</v>
      </c>
      <c r="E415" s="575">
        <f t="shared" si="175"/>
        <v>0</v>
      </c>
      <c r="F415" s="576"/>
      <c r="G415" s="576"/>
      <c r="H415" s="576"/>
      <c r="I415" s="577"/>
      <c r="J415" s="576"/>
      <c r="K415" s="576"/>
      <c r="L415" s="578"/>
    </row>
    <row r="416" ht="15.75">
      <c r="B416" s="386" t="s">
        <v>886</v>
      </c>
    </row>
    <row r="417" spans="1:8" ht="15.75">
      <c r="A417" s="386"/>
      <c r="C417" s="386" t="s">
        <v>145</v>
      </c>
      <c r="D417" s="579"/>
      <c r="E417" s="383"/>
      <c r="F417" s="383"/>
      <c r="G417" s="383"/>
      <c r="H417" s="580"/>
    </row>
    <row r="418" spans="1:8" ht="15.75">
      <c r="A418" s="386"/>
      <c r="C418" s="581" t="s">
        <v>21</v>
      </c>
      <c r="D418" s="579"/>
      <c r="E418" s="383"/>
      <c r="F418" s="383"/>
      <c r="G418" s="383"/>
      <c r="H418" s="580"/>
    </row>
    <row r="419" spans="1:10" ht="15.75">
      <c r="A419" s="386"/>
      <c r="C419" s="581" t="s">
        <v>747</v>
      </c>
      <c r="D419" s="424"/>
      <c r="E419" s="424"/>
      <c r="F419" s="424"/>
      <c r="G419" s="424"/>
      <c r="H419" s="424"/>
      <c r="I419" s="424"/>
      <c r="J419" s="424"/>
    </row>
    <row r="420" spans="1:10" ht="15.75">
      <c r="A420" s="386"/>
      <c r="C420" s="424" t="s">
        <v>749</v>
      </c>
      <c r="D420" s="582"/>
      <c r="E420" s="424"/>
      <c r="F420" s="424"/>
      <c r="G420" s="424"/>
      <c r="H420" s="424"/>
      <c r="I420" s="424"/>
      <c r="J420" s="424"/>
    </row>
    <row r="421" spans="1:10" ht="15.75">
      <c r="A421" s="580"/>
      <c r="B421" s="580"/>
      <c r="C421" s="424" t="s">
        <v>752</v>
      </c>
      <c r="D421" s="582"/>
      <c r="E421" s="424"/>
      <c r="F421" s="424"/>
      <c r="G421" s="424"/>
      <c r="H421" s="424"/>
      <c r="I421" s="424"/>
      <c r="J421" s="424"/>
    </row>
    <row r="422" spans="1:8" ht="15.75">
      <c r="A422" s="580"/>
      <c r="B422" s="580"/>
      <c r="C422" s="386"/>
      <c r="D422" s="579"/>
      <c r="E422" s="383"/>
      <c r="F422" s="383"/>
      <c r="G422" s="383"/>
      <c r="H422" s="580"/>
    </row>
    <row r="423" spans="3:8" ht="15.75">
      <c r="C423" s="386"/>
      <c r="D423" s="579"/>
      <c r="E423" s="383"/>
      <c r="F423" s="383"/>
      <c r="G423" s="383"/>
      <c r="H423" s="580"/>
    </row>
    <row r="424" spans="3:8" ht="15.75">
      <c r="C424" s="581"/>
      <c r="D424" s="581"/>
      <c r="E424" s="580"/>
      <c r="G424" s="580"/>
      <c r="H424" s="583" t="s">
        <v>160</v>
      </c>
    </row>
    <row r="425" spans="3:8" ht="15.75">
      <c r="C425" s="584"/>
      <c r="D425" s="580"/>
      <c r="E425" s="580"/>
      <c r="G425" s="580"/>
      <c r="H425" s="585" t="s">
        <v>161</v>
      </c>
    </row>
  </sheetData>
  <sheetProtection/>
  <mergeCells count="141">
    <mergeCell ref="A5:H5"/>
    <mergeCell ref="A6:H6"/>
    <mergeCell ref="K8:L8"/>
    <mergeCell ref="A9:C11"/>
    <mergeCell ref="D9:D11"/>
    <mergeCell ref="E9:I9"/>
    <mergeCell ref="J9:L9"/>
    <mergeCell ref="F10:I10"/>
    <mergeCell ref="J10:J11"/>
    <mergeCell ref="K10:K11"/>
    <mergeCell ref="L10:L11"/>
    <mergeCell ref="A12:C12"/>
    <mergeCell ref="A31:C31"/>
    <mergeCell ref="A32:C32"/>
    <mergeCell ref="B35:C35"/>
    <mergeCell ref="B38:C38"/>
    <mergeCell ref="B39:C39"/>
    <mergeCell ref="B40:C40"/>
    <mergeCell ref="B41:C41"/>
    <mergeCell ref="B42:C42"/>
    <mergeCell ref="B43:C43"/>
    <mergeCell ref="B44:C44"/>
    <mergeCell ref="A54:C54"/>
    <mergeCell ref="B56:C56"/>
    <mergeCell ref="A64:C64"/>
    <mergeCell ref="B65:C65"/>
    <mergeCell ref="B68:C68"/>
    <mergeCell ref="B70:C70"/>
    <mergeCell ref="B71:C71"/>
    <mergeCell ref="A73:C73"/>
    <mergeCell ref="A74:C74"/>
    <mergeCell ref="B76:C76"/>
    <mergeCell ref="B77:C77"/>
    <mergeCell ref="B78:C78"/>
    <mergeCell ref="B79:C79"/>
    <mergeCell ref="A80:C80"/>
    <mergeCell ref="B82:C82"/>
    <mergeCell ref="B83:C83"/>
    <mergeCell ref="B84:C84"/>
    <mergeCell ref="B85:C85"/>
    <mergeCell ref="B89:C89"/>
    <mergeCell ref="B93:C93"/>
    <mergeCell ref="B94:C94"/>
    <mergeCell ref="B95:C95"/>
    <mergeCell ref="A96:C96"/>
    <mergeCell ref="B97:C97"/>
    <mergeCell ref="B100:C100"/>
    <mergeCell ref="B103:C103"/>
    <mergeCell ref="B106:C106"/>
    <mergeCell ref="B111:C111"/>
    <mergeCell ref="B114:C114"/>
    <mergeCell ref="B119:C119"/>
    <mergeCell ref="B124:C124"/>
    <mergeCell ref="B129:C129"/>
    <mergeCell ref="B134:C134"/>
    <mergeCell ref="B139:C139"/>
    <mergeCell ref="B144:C144"/>
    <mergeCell ref="B148:C148"/>
    <mergeCell ref="B153:C153"/>
    <mergeCell ref="A158:C158"/>
    <mergeCell ref="B159:C159"/>
    <mergeCell ref="A160:C160"/>
    <mergeCell ref="B161:C161"/>
    <mergeCell ref="B165:C165"/>
    <mergeCell ref="B169:C169"/>
    <mergeCell ref="B173:C173"/>
    <mergeCell ref="B177:C177"/>
    <mergeCell ref="B181:C181"/>
    <mergeCell ref="B185:C185"/>
    <mergeCell ref="B189:C189"/>
    <mergeCell ref="B193:C193"/>
    <mergeCell ref="B197:C197"/>
    <mergeCell ref="B202:C202"/>
    <mergeCell ref="B205:C205"/>
    <mergeCell ref="A208:C208"/>
    <mergeCell ref="A227:C227"/>
    <mergeCell ref="A228:C228"/>
    <mergeCell ref="B231:C231"/>
    <mergeCell ref="B234:C234"/>
    <mergeCell ref="B235:C235"/>
    <mergeCell ref="B236:C236"/>
    <mergeCell ref="B237:C237"/>
    <mergeCell ref="B238:C238"/>
    <mergeCell ref="B239:C239"/>
    <mergeCell ref="B240:C240"/>
    <mergeCell ref="A250:C250"/>
    <mergeCell ref="B252:C252"/>
    <mergeCell ref="A255:C255"/>
    <mergeCell ref="B256:C256"/>
    <mergeCell ref="B259:C259"/>
    <mergeCell ref="B260:C260"/>
    <mergeCell ref="A262:C262"/>
    <mergeCell ref="B265:C265"/>
    <mergeCell ref="A266:C266"/>
    <mergeCell ref="B268:C268"/>
    <mergeCell ref="B269:C269"/>
    <mergeCell ref="B270:C270"/>
    <mergeCell ref="A271:C271"/>
    <mergeCell ref="A282:C282"/>
    <mergeCell ref="B283:C283"/>
    <mergeCell ref="B285:C285"/>
    <mergeCell ref="A287:C287"/>
    <mergeCell ref="B289:C289"/>
    <mergeCell ref="B290:C290"/>
    <mergeCell ref="B291:C291"/>
    <mergeCell ref="A292:C292"/>
    <mergeCell ref="B293:C293"/>
    <mergeCell ref="B294:C294"/>
    <mergeCell ref="B298:C298"/>
    <mergeCell ref="B302:C302"/>
    <mergeCell ref="B303:C303"/>
    <mergeCell ref="A304:C304"/>
    <mergeCell ref="B305:C305"/>
    <mergeCell ref="B308:C308"/>
    <mergeCell ref="B311:C311"/>
    <mergeCell ref="B314:C314"/>
    <mergeCell ref="B319:C319"/>
    <mergeCell ref="B322:C322"/>
    <mergeCell ref="B327:C327"/>
    <mergeCell ref="B332:C332"/>
    <mergeCell ref="B337:C337"/>
    <mergeCell ref="B342:C342"/>
    <mergeCell ref="B347:C347"/>
    <mergeCell ref="B352:C352"/>
    <mergeCell ref="B393:C393"/>
    <mergeCell ref="B356:C356"/>
    <mergeCell ref="B361:C361"/>
    <mergeCell ref="A366:C366"/>
    <mergeCell ref="B367:C367"/>
    <mergeCell ref="A368:C368"/>
    <mergeCell ref="B369:C369"/>
    <mergeCell ref="B397:C397"/>
    <mergeCell ref="B401:C401"/>
    <mergeCell ref="B405:C405"/>
    <mergeCell ref="B410:C410"/>
    <mergeCell ref="B413:C413"/>
    <mergeCell ref="B373:C373"/>
    <mergeCell ref="B377:C377"/>
    <mergeCell ref="B381:C381"/>
    <mergeCell ref="B385:C385"/>
    <mergeCell ref="B389:C389"/>
  </mergeCells>
  <printOptions horizontalCentered="1"/>
  <pageMargins left="0.31496062992125984" right="0.31496062992125984" top="0.2755905511811024" bottom="0.22" header="0.15748031496062992" footer="0.17"/>
  <pageSetup horizontalDpi="600" verticalDpi="600" orientation="landscape" paperSize="9" scale="65" r:id="rId2"/>
  <headerFooter alignWithMargins="0">
    <oddFooter>&amp;R&amp;P</oddFooter>
  </headerFooter>
  <ignoredErrors>
    <ignoredError sqref="F277:H277"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M332"/>
  <sheetViews>
    <sheetView zoomScale="93" zoomScaleNormal="93" zoomScaleSheetLayoutView="75" zoomScalePageLayoutView="0" workbookViewId="0" topLeftCell="A207">
      <selection activeCell="D224" sqref="D224:D322"/>
    </sheetView>
  </sheetViews>
  <sheetFormatPr defaultColWidth="8.8515625" defaultRowHeight="12.75"/>
  <cols>
    <col min="1" max="1" width="7.28125" style="385" customWidth="1"/>
    <col min="2" max="2" width="6.57421875" style="385" customWidth="1"/>
    <col min="3" max="3" width="72.140625" style="385" customWidth="1"/>
    <col min="4" max="4" width="15.140625" style="385" customWidth="1"/>
    <col min="5" max="5" width="10.421875" style="586" customWidth="1"/>
    <col min="6" max="6" width="16.421875" style="586" customWidth="1"/>
    <col min="7" max="7" width="9.421875" style="586" customWidth="1"/>
    <col min="8" max="8" width="9.8515625" style="586" customWidth="1"/>
    <col min="9" max="9" width="10.7109375" style="586" customWidth="1"/>
    <col min="10" max="10" width="11.140625" style="586" customWidth="1"/>
    <col min="11" max="11" width="10.7109375" style="586" customWidth="1"/>
    <col min="12" max="12" width="11.00390625" style="586" customWidth="1"/>
    <col min="13" max="13" width="12.140625" style="586" bestFit="1" customWidth="1"/>
    <col min="14" max="16384" width="8.8515625" style="385" customWidth="1"/>
  </cols>
  <sheetData>
    <row r="1" spans="1:13" ht="15.75">
      <c r="A1" s="383"/>
      <c r="B1" s="383"/>
      <c r="C1" s="383"/>
      <c r="D1" s="384"/>
      <c r="L1" s="385"/>
      <c r="M1" s="385" t="s">
        <v>1364</v>
      </c>
    </row>
    <row r="2" spans="1:4" ht="15.75">
      <c r="A2" s="823" t="s">
        <v>1753</v>
      </c>
      <c r="C2" s="386"/>
      <c r="D2" s="384"/>
    </row>
    <row r="3" spans="1:4" ht="15.75">
      <c r="A3" s="383" t="s">
        <v>1206</v>
      </c>
      <c r="C3" s="387"/>
      <c r="D3" s="384"/>
    </row>
    <row r="4" spans="1:4" ht="15.75">
      <c r="A4" s="383"/>
      <c r="C4" s="387"/>
      <c r="D4" s="384"/>
    </row>
    <row r="5" spans="1:9" ht="15.75">
      <c r="A5" s="1160" t="s">
        <v>1205</v>
      </c>
      <c r="B5" s="1160"/>
      <c r="C5" s="1160"/>
      <c r="D5" s="1160"/>
      <c r="E5" s="1160"/>
      <c r="F5" s="1160"/>
      <c r="G5" s="1160"/>
      <c r="H5" s="1160"/>
      <c r="I5" s="1160"/>
    </row>
    <row r="6" spans="1:9" ht="15.75">
      <c r="A6" s="1206" t="s">
        <v>1764</v>
      </c>
      <c r="B6" s="1206"/>
      <c r="C6" s="1206"/>
      <c r="D6" s="1206"/>
      <c r="E6" s="1206"/>
      <c r="F6" s="1206"/>
      <c r="G6" s="1206"/>
      <c r="H6" s="1206"/>
      <c r="I6" s="1206"/>
    </row>
    <row r="7" spans="1:9" ht="15.75">
      <c r="A7" s="388"/>
      <c r="B7" s="388"/>
      <c r="C7" s="388"/>
      <c r="D7" s="388"/>
      <c r="E7" s="587"/>
      <c r="F7" s="587"/>
      <c r="G7" s="587"/>
      <c r="H7" s="587"/>
      <c r="I7" s="587"/>
    </row>
    <row r="8" spans="1:13" ht="16.5" thickBot="1">
      <c r="A8" s="389"/>
      <c r="B8" s="389"/>
      <c r="C8" s="389"/>
      <c r="D8" s="384"/>
      <c r="E8" s="588"/>
      <c r="F8" s="588"/>
      <c r="G8" s="589"/>
      <c r="H8" s="590"/>
      <c r="I8" s="591"/>
      <c r="L8" s="1224" t="s">
        <v>408</v>
      </c>
      <c r="M8" s="1225"/>
    </row>
    <row r="9" spans="1:13" ht="29.25" customHeight="1">
      <c r="A9" s="1211" t="s">
        <v>626</v>
      </c>
      <c r="B9" s="1212"/>
      <c r="C9" s="1213"/>
      <c r="D9" s="1172" t="s">
        <v>162</v>
      </c>
      <c r="E9" s="1209" t="s">
        <v>1761</v>
      </c>
      <c r="F9" s="1209"/>
      <c r="G9" s="1210"/>
      <c r="H9" s="1210"/>
      <c r="I9" s="1210"/>
      <c r="J9" s="1210"/>
      <c r="K9" s="1226" t="s">
        <v>201</v>
      </c>
      <c r="L9" s="1226"/>
      <c r="M9" s="1227"/>
    </row>
    <row r="10" spans="1:13" ht="35.25" customHeight="1">
      <c r="A10" s="1214"/>
      <c r="B10" s="1215"/>
      <c r="C10" s="1216"/>
      <c r="D10" s="1207"/>
      <c r="E10" s="1220" t="s">
        <v>670</v>
      </c>
      <c r="F10" s="1220"/>
      <c r="G10" s="1221" t="s">
        <v>671</v>
      </c>
      <c r="H10" s="1221"/>
      <c r="I10" s="1221"/>
      <c r="J10" s="1222"/>
      <c r="K10" s="1220">
        <v>2023</v>
      </c>
      <c r="L10" s="1220">
        <v>2024</v>
      </c>
      <c r="M10" s="1229">
        <v>2025</v>
      </c>
    </row>
    <row r="11" spans="1:13" ht="106.5" customHeight="1" thickBot="1">
      <c r="A11" s="1217"/>
      <c r="B11" s="1218"/>
      <c r="C11" s="1219"/>
      <c r="D11" s="1208"/>
      <c r="E11" s="915" t="s">
        <v>672</v>
      </c>
      <c r="F11" s="916" t="s">
        <v>673</v>
      </c>
      <c r="G11" s="916" t="s">
        <v>674</v>
      </c>
      <c r="H11" s="916" t="s">
        <v>675</v>
      </c>
      <c r="I11" s="916" t="s">
        <v>676</v>
      </c>
      <c r="J11" s="917" t="s">
        <v>677</v>
      </c>
      <c r="K11" s="1228"/>
      <c r="L11" s="1228"/>
      <c r="M11" s="1230"/>
    </row>
    <row r="12" spans="1:13" ht="38.25" customHeight="1">
      <c r="A12" s="1200" t="s">
        <v>1756</v>
      </c>
      <c r="B12" s="1201"/>
      <c r="C12" s="1201"/>
      <c r="D12" s="592" t="s">
        <v>1347</v>
      </c>
      <c r="E12" s="593">
        <f>E13+E19+E26+E76+E92</f>
        <v>143422</v>
      </c>
      <c r="F12" s="593">
        <f>F13+F19+F26+F76+F92</f>
        <v>0</v>
      </c>
      <c r="G12" s="593">
        <f aca="true" t="shared" si="0" ref="G12:M12">G13+G19+G26+G76+G92</f>
        <v>42187</v>
      </c>
      <c r="H12" s="593">
        <f t="shared" si="0"/>
        <v>42084</v>
      </c>
      <c r="I12" s="593">
        <f t="shared" si="0"/>
        <v>31986</v>
      </c>
      <c r="J12" s="593">
        <f t="shared" si="0"/>
        <v>27165</v>
      </c>
      <c r="K12" s="593">
        <f t="shared" si="0"/>
        <v>151029</v>
      </c>
      <c r="L12" s="593">
        <f t="shared" si="0"/>
        <v>158586</v>
      </c>
      <c r="M12" s="594">
        <f t="shared" si="0"/>
        <v>165729</v>
      </c>
    </row>
    <row r="13" spans="1:13" ht="15.75">
      <c r="A13" s="1202" t="s">
        <v>1360</v>
      </c>
      <c r="B13" s="1203"/>
      <c r="C13" s="1203"/>
      <c r="D13" s="595" t="s">
        <v>1345</v>
      </c>
      <c r="E13" s="400">
        <f>G13+H13+I13+J13</f>
        <v>11490</v>
      </c>
      <c r="F13" s="400">
        <f aca="true" t="shared" si="1" ref="F13:M13">F14+F18</f>
        <v>0</v>
      </c>
      <c r="G13" s="400">
        <f t="shared" si="1"/>
        <v>2581</v>
      </c>
      <c r="H13" s="400">
        <f t="shared" si="1"/>
        <v>3225</v>
      </c>
      <c r="I13" s="400">
        <f t="shared" si="1"/>
        <v>2908</v>
      </c>
      <c r="J13" s="400">
        <f t="shared" si="1"/>
        <v>2776</v>
      </c>
      <c r="K13" s="400">
        <f t="shared" si="1"/>
        <v>12099</v>
      </c>
      <c r="L13" s="400">
        <f t="shared" si="1"/>
        <v>12704</v>
      </c>
      <c r="M13" s="401">
        <f t="shared" si="1"/>
        <v>13276</v>
      </c>
    </row>
    <row r="14" spans="1:13" ht="18" customHeight="1">
      <c r="A14" s="409" t="s">
        <v>1339</v>
      </c>
      <c r="B14" s="596"/>
      <c r="C14" s="403"/>
      <c r="D14" s="597" t="s">
        <v>1338</v>
      </c>
      <c r="E14" s="400">
        <f>G14+H14+I14+J14</f>
        <v>11490</v>
      </c>
      <c r="F14" s="406">
        <f aca="true" t="shared" si="2" ref="F14:M14">F16+F17</f>
        <v>0</v>
      </c>
      <c r="G14" s="406">
        <f t="shared" si="2"/>
        <v>2581</v>
      </c>
      <c r="H14" s="406">
        <f t="shared" si="2"/>
        <v>3225</v>
      </c>
      <c r="I14" s="406">
        <f t="shared" si="2"/>
        <v>2908</v>
      </c>
      <c r="J14" s="406">
        <f t="shared" si="2"/>
        <v>2776</v>
      </c>
      <c r="K14" s="406">
        <f t="shared" si="2"/>
        <v>12099</v>
      </c>
      <c r="L14" s="406">
        <f t="shared" si="2"/>
        <v>12704</v>
      </c>
      <c r="M14" s="407">
        <f t="shared" si="2"/>
        <v>13276</v>
      </c>
    </row>
    <row r="15" spans="1:13" ht="15.75">
      <c r="A15" s="598" t="s">
        <v>372</v>
      </c>
      <c r="B15" s="599"/>
      <c r="C15" s="599"/>
      <c r="D15" s="412"/>
      <c r="E15" s="400"/>
      <c r="F15" s="406"/>
      <c r="G15" s="406"/>
      <c r="H15" s="406"/>
      <c r="I15" s="406"/>
      <c r="J15" s="406"/>
      <c r="K15" s="406"/>
      <c r="L15" s="406"/>
      <c r="M15" s="407"/>
    </row>
    <row r="16" spans="1:13" ht="15.75">
      <c r="A16" s="402"/>
      <c r="B16" s="411" t="s">
        <v>392</v>
      </c>
      <c r="C16" s="403"/>
      <c r="D16" s="420" t="s">
        <v>1337</v>
      </c>
      <c r="E16" s="400">
        <f>G16+H16+I16+J16</f>
        <v>11490</v>
      </c>
      <c r="F16" s="406">
        <f aca="true" t="shared" si="3" ref="F16:M17">F121+F228</f>
        <v>0</v>
      </c>
      <c r="G16" s="406">
        <f t="shared" si="3"/>
        <v>2581</v>
      </c>
      <c r="H16" s="406">
        <f t="shared" si="3"/>
        <v>3225</v>
      </c>
      <c r="I16" s="406">
        <f t="shared" si="3"/>
        <v>2908</v>
      </c>
      <c r="J16" s="406">
        <f t="shared" si="3"/>
        <v>2776</v>
      </c>
      <c r="K16" s="406">
        <f t="shared" si="3"/>
        <v>12099</v>
      </c>
      <c r="L16" s="406">
        <f t="shared" si="3"/>
        <v>12704</v>
      </c>
      <c r="M16" s="407">
        <f t="shared" si="3"/>
        <v>13276</v>
      </c>
    </row>
    <row r="17" spans="1:13" ht="15.75">
      <c r="A17" s="402"/>
      <c r="B17" s="411" t="s">
        <v>1336</v>
      </c>
      <c r="C17" s="403"/>
      <c r="D17" s="420" t="s">
        <v>1335</v>
      </c>
      <c r="E17" s="400">
        <f>G17+H17+I17+J17</f>
        <v>0</v>
      </c>
      <c r="F17" s="406">
        <f t="shared" si="3"/>
        <v>0</v>
      </c>
      <c r="G17" s="406">
        <f t="shared" si="3"/>
        <v>0</v>
      </c>
      <c r="H17" s="406">
        <f t="shared" si="3"/>
        <v>0</v>
      </c>
      <c r="I17" s="406">
        <f t="shared" si="3"/>
        <v>0</v>
      </c>
      <c r="J17" s="406">
        <f t="shared" si="3"/>
        <v>0</v>
      </c>
      <c r="K17" s="406">
        <f t="shared" si="3"/>
        <v>0</v>
      </c>
      <c r="L17" s="406">
        <f t="shared" si="3"/>
        <v>0</v>
      </c>
      <c r="M17" s="407">
        <f t="shared" si="3"/>
        <v>0</v>
      </c>
    </row>
    <row r="18" spans="1:13" ht="15.75">
      <c r="A18" s="600" t="s">
        <v>1359</v>
      </c>
      <c r="B18" s="601"/>
      <c r="C18" s="601"/>
      <c r="D18" s="410" t="s">
        <v>1358</v>
      </c>
      <c r="E18" s="400">
        <f>G18+H18+I18+J18</f>
        <v>0</v>
      </c>
      <c r="F18" s="406">
        <f aca="true" t="shared" si="4" ref="F18:M18">F123</f>
        <v>0</v>
      </c>
      <c r="G18" s="406">
        <f t="shared" si="4"/>
        <v>0</v>
      </c>
      <c r="H18" s="406">
        <f t="shared" si="4"/>
        <v>0</v>
      </c>
      <c r="I18" s="406">
        <f t="shared" si="4"/>
        <v>0</v>
      </c>
      <c r="J18" s="406">
        <f t="shared" si="4"/>
        <v>0</v>
      </c>
      <c r="K18" s="406">
        <f t="shared" si="4"/>
        <v>0</v>
      </c>
      <c r="L18" s="406">
        <f t="shared" si="4"/>
        <v>0</v>
      </c>
      <c r="M18" s="407">
        <f t="shared" si="4"/>
        <v>0</v>
      </c>
    </row>
    <row r="19" spans="1:13" ht="42.75" customHeight="1">
      <c r="A19" s="1191" t="s">
        <v>1757</v>
      </c>
      <c r="B19" s="1192"/>
      <c r="C19" s="1192"/>
      <c r="D19" s="410" t="s">
        <v>1333</v>
      </c>
      <c r="E19" s="400">
        <f>G19+H19+I19+J19</f>
        <v>53794</v>
      </c>
      <c r="F19" s="406">
        <f aca="true" t="shared" si="5" ref="F19:M19">F20</f>
        <v>0</v>
      </c>
      <c r="G19" s="406">
        <f t="shared" si="5"/>
        <v>14822</v>
      </c>
      <c r="H19" s="406">
        <f t="shared" si="5"/>
        <v>18030</v>
      </c>
      <c r="I19" s="406">
        <f t="shared" si="5"/>
        <v>10980</v>
      </c>
      <c r="J19" s="406">
        <f t="shared" si="5"/>
        <v>9962</v>
      </c>
      <c r="K19" s="406">
        <f t="shared" si="5"/>
        <v>56650</v>
      </c>
      <c r="L19" s="406">
        <f t="shared" si="5"/>
        <v>59488</v>
      </c>
      <c r="M19" s="407">
        <f t="shared" si="5"/>
        <v>62169</v>
      </c>
    </row>
    <row r="20" spans="1:13" ht="38.25" customHeight="1">
      <c r="A20" s="1204" t="s">
        <v>1715</v>
      </c>
      <c r="B20" s="1205"/>
      <c r="C20" s="1205"/>
      <c r="D20" s="122" t="s">
        <v>1331</v>
      </c>
      <c r="E20" s="602">
        <f>G20+H20+I20+J20</f>
        <v>53794</v>
      </c>
      <c r="F20" s="406">
        <f aca="true" t="shared" si="6" ref="F20:M20">F22+F24+F25</f>
        <v>0</v>
      </c>
      <c r="G20" s="406">
        <f t="shared" si="6"/>
        <v>14822</v>
      </c>
      <c r="H20" s="406">
        <f t="shared" si="6"/>
        <v>18030</v>
      </c>
      <c r="I20" s="406">
        <f t="shared" si="6"/>
        <v>10980</v>
      </c>
      <c r="J20" s="406">
        <f t="shared" si="6"/>
        <v>9962</v>
      </c>
      <c r="K20" s="406">
        <f t="shared" si="6"/>
        <v>56650</v>
      </c>
      <c r="L20" s="406">
        <f t="shared" si="6"/>
        <v>59488</v>
      </c>
      <c r="M20" s="407">
        <f t="shared" si="6"/>
        <v>62169</v>
      </c>
    </row>
    <row r="21" spans="1:13" ht="15.75">
      <c r="A21" s="598" t="s">
        <v>372</v>
      </c>
      <c r="B21" s="599"/>
      <c r="C21" s="599"/>
      <c r="D21" s="412"/>
      <c r="E21" s="400"/>
      <c r="F21" s="406"/>
      <c r="G21" s="406"/>
      <c r="H21" s="406"/>
      <c r="I21" s="406"/>
      <c r="J21" s="406"/>
      <c r="K21" s="406"/>
      <c r="L21" s="406"/>
      <c r="M21" s="407"/>
    </row>
    <row r="22" spans="1:13" ht="18" customHeight="1">
      <c r="A22" s="603"/>
      <c r="B22" s="604" t="s">
        <v>1330</v>
      </c>
      <c r="C22" s="403"/>
      <c r="D22" s="412" t="s">
        <v>1329</v>
      </c>
      <c r="E22" s="400">
        <f aca="true" t="shared" si="7" ref="E22:E27">G22+H22+I22+J22</f>
        <v>53794</v>
      </c>
      <c r="F22" s="406">
        <f aca="true" t="shared" si="8" ref="F22:M22">F23</f>
        <v>0</v>
      </c>
      <c r="G22" s="406">
        <f t="shared" si="8"/>
        <v>14822</v>
      </c>
      <c r="H22" s="406">
        <f t="shared" si="8"/>
        <v>18030</v>
      </c>
      <c r="I22" s="406">
        <f t="shared" si="8"/>
        <v>10980</v>
      </c>
      <c r="J22" s="406">
        <f t="shared" si="8"/>
        <v>9962</v>
      </c>
      <c r="K22" s="406">
        <f t="shared" si="8"/>
        <v>56650</v>
      </c>
      <c r="L22" s="406">
        <f t="shared" si="8"/>
        <v>59488</v>
      </c>
      <c r="M22" s="407">
        <f t="shared" si="8"/>
        <v>62169</v>
      </c>
    </row>
    <row r="23" spans="1:13" ht="18" customHeight="1">
      <c r="A23" s="603"/>
      <c r="B23" s="604"/>
      <c r="C23" s="434" t="s">
        <v>245</v>
      </c>
      <c r="D23" s="412" t="s">
        <v>1328</v>
      </c>
      <c r="E23" s="400">
        <f t="shared" si="7"/>
        <v>53794</v>
      </c>
      <c r="F23" s="406">
        <f aca="true" t="shared" si="9" ref="F23:M25">F128+F234</f>
        <v>0</v>
      </c>
      <c r="G23" s="406">
        <f t="shared" si="9"/>
        <v>14822</v>
      </c>
      <c r="H23" s="406">
        <f t="shared" si="9"/>
        <v>18030</v>
      </c>
      <c r="I23" s="406">
        <f t="shared" si="9"/>
        <v>10980</v>
      </c>
      <c r="J23" s="406">
        <f t="shared" si="9"/>
        <v>9962</v>
      </c>
      <c r="K23" s="406">
        <f t="shared" si="9"/>
        <v>56650</v>
      </c>
      <c r="L23" s="406">
        <f t="shared" si="9"/>
        <v>59488</v>
      </c>
      <c r="M23" s="407">
        <f t="shared" si="9"/>
        <v>62169</v>
      </c>
    </row>
    <row r="24" spans="1:13" ht="18" customHeight="1">
      <c r="A24" s="603"/>
      <c r="B24" s="1195" t="s">
        <v>1327</v>
      </c>
      <c r="C24" s="1195"/>
      <c r="D24" s="412" t="s">
        <v>1326</v>
      </c>
      <c r="E24" s="400">
        <f t="shared" si="7"/>
        <v>0</v>
      </c>
      <c r="F24" s="406">
        <f t="shared" si="9"/>
        <v>0</v>
      </c>
      <c r="G24" s="406">
        <f t="shared" si="9"/>
        <v>0</v>
      </c>
      <c r="H24" s="406">
        <f t="shared" si="9"/>
        <v>0</v>
      </c>
      <c r="I24" s="406">
        <f t="shared" si="9"/>
        <v>0</v>
      </c>
      <c r="J24" s="406">
        <f t="shared" si="9"/>
        <v>0</v>
      </c>
      <c r="K24" s="406">
        <f t="shared" si="9"/>
        <v>0</v>
      </c>
      <c r="L24" s="406">
        <f t="shared" si="9"/>
        <v>0</v>
      </c>
      <c r="M24" s="407">
        <f t="shared" si="9"/>
        <v>0</v>
      </c>
    </row>
    <row r="25" spans="1:13" ht="18" customHeight="1">
      <c r="A25" s="603"/>
      <c r="B25" s="604" t="s">
        <v>39</v>
      </c>
      <c r="C25" s="403"/>
      <c r="D25" s="412" t="s">
        <v>1325</v>
      </c>
      <c r="E25" s="400">
        <f t="shared" si="7"/>
        <v>0</v>
      </c>
      <c r="F25" s="406">
        <f t="shared" si="9"/>
        <v>0</v>
      </c>
      <c r="G25" s="406">
        <f t="shared" si="9"/>
        <v>0</v>
      </c>
      <c r="H25" s="406">
        <f t="shared" si="9"/>
        <v>0</v>
      </c>
      <c r="I25" s="406">
        <f t="shared" si="9"/>
        <v>0</v>
      </c>
      <c r="J25" s="406">
        <f t="shared" si="9"/>
        <v>0</v>
      </c>
      <c r="K25" s="406">
        <f t="shared" si="9"/>
        <v>0</v>
      </c>
      <c r="L25" s="406">
        <f t="shared" si="9"/>
        <v>0</v>
      </c>
      <c r="M25" s="407">
        <f t="shared" si="9"/>
        <v>0</v>
      </c>
    </row>
    <row r="26" spans="1:13" ht="35.25" customHeight="1">
      <c r="A26" s="1123" t="s">
        <v>1363</v>
      </c>
      <c r="B26" s="1124"/>
      <c r="C26" s="1124"/>
      <c r="D26" s="597" t="s">
        <v>1323</v>
      </c>
      <c r="E26" s="400">
        <f t="shared" si="7"/>
        <v>35969</v>
      </c>
      <c r="F26" s="406">
        <f aca="true" t="shared" si="10" ref="F26:M26">F27+F43+F51+F68</f>
        <v>0</v>
      </c>
      <c r="G26" s="406">
        <f t="shared" si="10"/>
        <v>13535</v>
      </c>
      <c r="H26" s="406">
        <f t="shared" si="10"/>
        <v>9366</v>
      </c>
      <c r="I26" s="406">
        <f t="shared" si="10"/>
        <v>6324</v>
      </c>
      <c r="J26" s="406">
        <f t="shared" si="10"/>
        <v>6744</v>
      </c>
      <c r="K26" s="406">
        <f t="shared" si="10"/>
        <v>37875</v>
      </c>
      <c r="L26" s="406">
        <f t="shared" si="10"/>
        <v>39769</v>
      </c>
      <c r="M26" s="407">
        <f t="shared" si="10"/>
        <v>41560</v>
      </c>
    </row>
    <row r="27" spans="1:13" ht="27.75" customHeight="1">
      <c r="A27" s="1123" t="s">
        <v>1357</v>
      </c>
      <c r="B27" s="1124"/>
      <c r="C27" s="1124"/>
      <c r="D27" s="605" t="s">
        <v>1322</v>
      </c>
      <c r="E27" s="602">
        <f t="shared" si="7"/>
        <v>27273</v>
      </c>
      <c r="F27" s="406">
        <f aca="true" t="shared" si="11" ref="F27:M27">F29+F32+F36+F37+F39+F42</f>
        <v>0</v>
      </c>
      <c r="G27" s="406">
        <f t="shared" si="11"/>
        <v>11196</v>
      </c>
      <c r="H27" s="406">
        <f t="shared" si="11"/>
        <v>6812</v>
      </c>
      <c r="I27" s="406">
        <f t="shared" si="11"/>
        <v>4421</v>
      </c>
      <c r="J27" s="406">
        <f t="shared" si="11"/>
        <v>4844</v>
      </c>
      <c r="K27" s="406">
        <f t="shared" si="11"/>
        <v>28717</v>
      </c>
      <c r="L27" s="406">
        <f t="shared" si="11"/>
        <v>30152</v>
      </c>
      <c r="M27" s="407">
        <f t="shared" si="11"/>
        <v>31509</v>
      </c>
    </row>
    <row r="28" spans="1:13" ht="15.75">
      <c r="A28" s="598" t="s">
        <v>372</v>
      </c>
      <c r="B28" s="599"/>
      <c r="C28" s="599"/>
      <c r="D28" s="606"/>
      <c r="E28" s="400"/>
      <c r="F28" s="406"/>
      <c r="G28" s="406"/>
      <c r="H28" s="406"/>
      <c r="I28" s="406"/>
      <c r="J28" s="406"/>
      <c r="K28" s="406"/>
      <c r="L28" s="406"/>
      <c r="M28" s="407"/>
    </row>
    <row r="29" spans="1:13" ht="15.75">
      <c r="A29" s="603"/>
      <c r="B29" s="434" t="s">
        <v>1321</v>
      </c>
      <c r="C29" s="433"/>
      <c r="D29" s="420" t="s">
        <v>1320</v>
      </c>
      <c r="E29" s="400">
        <f aca="true" t="shared" si="12" ref="E29:E43">G29+H29+I29+J29</f>
        <v>22547</v>
      </c>
      <c r="F29" s="406">
        <f aca="true" t="shared" si="13" ref="F29:M29">F30+F31</f>
        <v>0</v>
      </c>
      <c r="G29" s="406">
        <f t="shared" si="13"/>
        <v>8527</v>
      </c>
      <c r="H29" s="406">
        <f t="shared" si="13"/>
        <v>5852</v>
      </c>
      <c r="I29" s="406">
        <f t="shared" si="13"/>
        <v>3800</v>
      </c>
      <c r="J29" s="406">
        <f t="shared" si="13"/>
        <v>4368</v>
      </c>
      <c r="K29" s="406">
        <f t="shared" si="13"/>
        <v>23742</v>
      </c>
      <c r="L29" s="406">
        <f t="shared" si="13"/>
        <v>24929</v>
      </c>
      <c r="M29" s="407">
        <f t="shared" si="13"/>
        <v>26049</v>
      </c>
    </row>
    <row r="30" spans="1:13" ht="15.75">
      <c r="A30" s="603"/>
      <c r="B30" s="434"/>
      <c r="C30" s="434" t="s">
        <v>221</v>
      </c>
      <c r="D30" s="420" t="s">
        <v>1319</v>
      </c>
      <c r="E30" s="400">
        <f t="shared" si="12"/>
        <v>20582</v>
      </c>
      <c r="F30" s="406">
        <f aca="true" t="shared" si="14" ref="F30:M31">F135+F241</f>
        <v>0</v>
      </c>
      <c r="G30" s="406">
        <f t="shared" si="14"/>
        <v>7349</v>
      </c>
      <c r="H30" s="406">
        <f t="shared" si="14"/>
        <v>5516</v>
      </c>
      <c r="I30" s="406">
        <f t="shared" si="14"/>
        <v>3500</v>
      </c>
      <c r="J30" s="406">
        <f t="shared" si="14"/>
        <v>4217</v>
      </c>
      <c r="K30" s="406">
        <f t="shared" si="14"/>
        <v>21672</v>
      </c>
      <c r="L30" s="406">
        <f t="shared" si="14"/>
        <v>22755</v>
      </c>
      <c r="M30" s="407">
        <f t="shared" si="14"/>
        <v>23778</v>
      </c>
    </row>
    <row r="31" spans="1:13" ht="18" customHeight="1">
      <c r="A31" s="603"/>
      <c r="B31" s="434"/>
      <c r="C31" s="434" t="s">
        <v>222</v>
      </c>
      <c r="D31" s="420" t="s">
        <v>1318</v>
      </c>
      <c r="E31" s="400">
        <f t="shared" si="12"/>
        <v>1965</v>
      </c>
      <c r="F31" s="406">
        <f t="shared" si="14"/>
        <v>0</v>
      </c>
      <c r="G31" s="406">
        <f t="shared" si="14"/>
        <v>1178</v>
      </c>
      <c r="H31" s="406">
        <f t="shared" si="14"/>
        <v>336</v>
      </c>
      <c r="I31" s="406">
        <f t="shared" si="14"/>
        <v>300</v>
      </c>
      <c r="J31" s="406">
        <f t="shared" si="14"/>
        <v>151</v>
      </c>
      <c r="K31" s="406">
        <f t="shared" si="14"/>
        <v>2070</v>
      </c>
      <c r="L31" s="406">
        <f t="shared" si="14"/>
        <v>2174</v>
      </c>
      <c r="M31" s="407">
        <f t="shared" si="14"/>
        <v>2271</v>
      </c>
    </row>
    <row r="32" spans="1:13" ht="18" customHeight="1">
      <c r="A32" s="603"/>
      <c r="B32" s="434" t="s">
        <v>1317</v>
      </c>
      <c r="C32" s="607"/>
      <c r="D32" s="420" t="s">
        <v>1316</v>
      </c>
      <c r="E32" s="400">
        <f t="shared" si="12"/>
        <v>4678</v>
      </c>
      <c r="F32" s="406">
        <f aca="true" t="shared" si="15" ref="F32:M32">F33+F34+F35</f>
        <v>0</v>
      </c>
      <c r="G32" s="406">
        <f t="shared" si="15"/>
        <v>2650</v>
      </c>
      <c r="H32" s="406">
        <f t="shared" si="15"/>
        <v>949</v>
      </c>
      <c r="I32" s="406">
        <f t="shared" si="15"/>
        <v>611</v>
      </c>
      <c r="J32" s="406">
        <f t="shared" si="15"/>
        <v>468</v>
      </c>
      <c r="K32" s="406">
        <f t="shared" si="15"/>
        <v>4926</v>
      </c>
      <c r="L32" s="406">
        <f t="shared" si="15"/>
        <v>5173</v>
      </c>
      <c r="M32" s="407">
        <f t="shared" si="15"/>
        <v>5409</v>
      </c>
    </row>
    <row r="33" spans="1:13" ht="18" customHeight="1">
      <c r="A33" s="603"/>
      <c r="B33" s="434"/>
      <c r="C33" s="434" t="s">
        <v>225</v>
      </c>
      <c r="D33" s="420" t="s">
        <v>1315</v>
      </c>
      <c r="E33" s="400">
        <f t="shared" si="12"/>
        <v>1778</v>
      </c>
      <c r="F33" s="406">
        <f aca="true" t="shared" si="16" ref="F33:M36">F138+F244</f>
        <v>0</v>
      </c>
      <c r="G33" s="406">
        <f t="shared" si="16"/>
        <v>1214</v>
      </c>
      <c r="H33" s="406">
        <f t="shared" si="16"/>
        <v>235</v>
      </c>
      <c r="I33" s="406">
        <f t="shared" si="16"/>
        <v>175</v>
      </c>
      <c r="J33" s="406">
        <f t="shared" si="16"/>
        <v>154</v>
      </c>
      <c r="K33" s="406">
        <f t="shared" si="16"/>
        <v>1871</v>
      </c>
      <c r="L33" s="406">
        <f t="shared" si="16"/>
        <v>1963</v>
      </c>
      <c r="M33" s="407">
        <f t="shared" si="16"/>
        <v>2052</v>
      </c>
    </row>
    <row r="34" spans="1:13" ht="18" customHeight="1">
      <c r="A34" s="603"/>
      <c r="B34" s="434"/>
      <c r="C34" s="434" t="s">
        <v>669</v>
      </c>
      <c r="D34" s="420" t="s">
        <v>1314</v>
      </c>
      <c r="E34" s="400">
        <f t="shared" si="12"/>
        <v>2900</v>
      </c>
      <c r="F34" s="406">
        <f t="shared" si="16"/>
        <v>0</v>
      </c>
      <c r="G34" s="406">
        <f t="shared" si="16"/>
        <v>1436</v>
      </c>
      <c r="H34" s="406">
        <f t="shared" si="16"/>
        <v>714</v>
      </c>
      <c r="I34" s="406">
        <f t="shared" si="16"/>
        <v>436</v>
      </c>
      <c r="J34" s="406">
        <f t="shared" si="16"/>
        <v>314</v>
      </c>
      <c r="K34" s="406">
        <f t="shared" si="16"/>
        <v>3055</v>
      </c>
      <c r="L34" s="406">
        <f t="shared" si="16"/>
        <v>3210</v>
      </c>
      <c r="M34" s="407">
        <f t="shared" si="16"/>
        <v>3357</v>
      </c>
    </row>
    <row r="35" spans="1:13" ht="18" customHeight="1">
      <c r="A35" s="603"/>
      <c r="B35" s="434"/>
      <c r="C35" s="411" t="s">
        <v>502</v>
      </c>
      <c r="D35" s="420" t="s">
        <v>1313</v>
      </c>
      <c r="E35" s="400">
        <f t="shared" si="12"/>
        <v>0</v>
      </c>
      <c r="F35" s="406">
        <f t="shared" si="16"/>
        <v>0</v>
      </c>
      <c r="G35" s="406">
        <f t="shared" si="16"/>
        <v>0</v>
      </c>
      <c r="H35" s="406">
        <f t="shared" si="16"/>
        <v>0</v>
      </c>
      <c r="I35" s="406">
        <f t="shared" si="16"/>
        <v>0</v>
      </c>
      <c r="J35" s="406">
        <f t="shared" si="16"/>
        <v>0</v>
      </c>
      <c r="K35" s="406">
        <f t="shared" si="16"/>
        <v>0</v>
      </c>
      <c r="L35" s="406">
        <f t="shared" si="16"/>
        <v>0</v>
      </c>
      <c r="M35" s="407">
        <f t="shared" si="16"/>
        <v>0</v>
      </c>
    </row>
    <row r="36" spans="1:13" ht="18" customHeight="1">
      <c r="A36" s="603"/>
      <c r="B36" s="434" t="s">
        <v>411</v>
      </c>
      <c r="C36" s="434"/>
      <c r="D36" s="420" t="s">
        <v>1312</v>
      </c>
      <c r="E36" s="400">
        <f t="shared" si="12"/>
        <v>0</v>
      </c>
      <c r="F36" s="406">
        <f t="shared" si="16"/>
        <v>0</v>
      </c>
      <c r="G36" s="406">
        <f t="shared" si="16"/>
        <v>0</v>
      </c>
      <c r="H36" s="406">
        <f t="shared" si="16"/>
        <v>0</v>
      </c>
      <c r="I36" s="406">
        <f t="shared" si="16"/>
        <v>0</v>
      </c>
      <c r="J36" s="406">
        <f t="shared" si="16"/>
        <v>0</v>
      </c>
      <c r="K36" s="406">
        <f t="shared" si="16"/>
        <v>0</v>
      </c>
      <c r="L36" s="406">
        <f t="shared" si="16"/>
        <v>0</v>
      </c>
      <c r="M36" s="407">
        <f t="shared" si="16"/>
        <v>0</v>
      </c>
    </row>
    <row r="37" spans="1:13" ht="18" customHeight="1">
      <c r="A37" s="603"/>
      <c r="B37" s="434" t="s">
        <v>1311</v>
      </c>
      <c r="C37" s="433"/>
      <c r="D37" s="420" t="s">
        <v>1310</v>
      </c>
      <c r="E37" s="400">
        <f t="shared" si="12"/>
        <v>48</v>
      </c>
      <c r="F37" s="406">
        <f aca="true" t="shared" si="17" ref="F37:M37">F38</f>
        <v>0</v>
      </c>
      <c r="G37" s="406">
        <f t="shared" si="17"/>
        <v>19</v>
      </c>
      <c r="H37" s="406">
        <f t="shared" si="17"/>
        <v>11</v>
      </c>
      <c r="I37" s="406">
        <f t="shared" si="17"/>
        <v>10</v>
      </c>
      <c r="J37" s="406">
        <f t="shared" si="17"/>
        <v>8</v>
      </c>
      <c r="K37" s="406">
        <f t="shared" si="17"/>
        <v>49</v>
      </c>
      <c r="L37" s="406">
        <f t="shared" si="17"/>
        <v>50</v>
      </c>
      <c r="M37" s="407">
        <f t="shared" si="17"/>
        <v>51</v>
      </c>
    </row>
    <row r="38" spans="1:13" ht="18" customHeight="1">
      <c r="A38" s="603"/>
      <c r="B38" s="434"/>
      <c r="C38" s="434" t="s">
        <v>26</v>
      </c>
      <c r="D38" s="420" t="s">
        <v>1309</v>
      </c>
      <c r="E38" s="400">
        <f t="shared" si="12"/>
        <v>48</v>
      </c>
      <c r="F38" s="406">
        <f aca="true" t="shared" si="18" ref="F38:M38">F143+F249</f>
        <v>0</v>
      </c>
      <c r="G38" s="406">
        <f t="shared" si="18"/>
        <v>19</v>
      </c>
      <c r="H38" s="406">
        <f t="shared" si="18"/>
        <v>11</v>
      </c>
      <c r="I38" s="406">
        <f t="shared" si="18"/>
        <v>10</v>
      </c>
      <c r="J38" s="406">
        <f t="shared" si="18"/>
        <v>8</v>
      </c>
      <c r="K38" s="406">
        <f t="shared" si="18"/>
        <v>49</v>
      </c>
      <c r="L38" s="406">
        <f t="shared" si="18"/>
        <v>50</v>
      </c>
      <c r="M38" s="407">
        <f t="shared" si="18"/>
        <v>51</v>
      </c>
    </row>
    <row r="39" spans="1:13" ht="18" customHeight="1">
      <c r="A39" s="603"/>
      <c r="B39" s="434" t="s">
        <v>1308</v>
      </c>
      <c r="C39" s="434"/>
      <c r="D39" s="420" t="s">
        <v>1307</v>
      </c>
      <c r="E39" s="400">
        <f t="shared" si="12"/>
        <v>0</v>
      </c>
      <c r="F39" s="406">
        <f aca="true" t="shared" si="19" ref="F39:M39">F40+F41</f>
        <v>0</v>
      </c>
      <c r="G39" s="406">
        <f t="shared" si="19"/>
        <v>0</v>
      </c>
      <c r="H39" s="406">
        <f t="shared" si="19"/>
        <v>0</v>
      </c>
      <c r="I39" s="406">
        <f t="shared" si="19"/>
        <v>0</v>
      </c>
      <c r="J39" s="406">
        <f t="shared" si="19"/>
        <v>0</v>
      </c>
      <c r="K39" s="406">
        <f t="shared" si="19"/>
        <v>0</v>
      </c>
      <c r="L39" s="406">
        <f t="shared" si="19"/>
        <v>0</v>
      </c>
      <c r="M39" s="407">
        <f t="shared" si="19"/>
        <v>0</v>
      </c>
    </row>
    <row r="40" spans="1:13" ht="18" customHeight="1">
      <c r="A40" s="603"/>
      <c r="B40" s="434"/>
      <c r="C40" s="434" t="s">
        <v>27</v>
      </c>
      <c r="D40" s="420" t="s">
        <v>1306</v>
      </c>
      <c r="E40" s="400">
        <f t="shared" si="12"/>
        <v>0</v>
      </c>
      <c r="F40" s="406">
        <f aca="true" t="shared" si="20" ref="F40:M42">F145+F251</f>
        <v>0</v>
      </c>
      <c r="G40" s="406">
        <f t="shared" si="20"/>
        <v>0</v>
      </c>
      <c r="H40" s="406">
        <f t="shared" si="20"/>
        <v>0</v>
      </c>
      <c r="I40" s="406">
        <f t="shared" si="20"/>
        <v>0</v>
      </c>
      <c r="J40" s="406">
        <f t="shared" si="20"/>
        <v>0</v>
      </c>
      <c r="K40" s="406">
        <f t="shared" si="20"/>
        <v>0</v>
      </c>
      <c r="L40" s="406">
        <f t="shared" si="20"/>
        <v>0</v>
      </c>
      <c r="M40" s="407">
        <f t="shared" si="20"/>
        <v>0</v>
      </c>
    </row>
    <row r="41" spans="1:13" ht="18" customHeight="1">
      <c r="A41" s="603"/>
      <c r="B41" s="434"/>
      <c r="C41" s="434" t="s">
        <v>226</v>
      </c>
      <c r="D41" s="420" t="s">
        <v>1305</v>
      </c>
      <c r="E41" s="400">
        <f t="shared" si="12"/>
        <v>0</v>
      </c>
      <c r="F41" s="406">
        <f t="shared" si="20"/>
        <v>0</v>
      </c>
      <c r="G41" s="406">
        <f t="shared" si="20"/>
        <v>0</v>
      </c>
      <c r="H41" s="406">
        <f t="shared" si="20"/>
        <v>0</v>
      </c>
      <c r="I41" s="406">
        <f t="shared" si="20"/>
        <v>0</v>
      </c>
      <c r="J41" s="406">
        <f t="shared" si="20"/>
        <v>0</v>
      </c>
      <c r="K41" s="406">
        <f t="shared" si="20"/>
        <v>0</v>
      </c>
      <c r="L41" s="406">
        <f t="shared" si="20"/>
        <v>0</v>
      </c>
      <c r="M41" s="407">
        <f t="shared" si="20"/>
        <v>0</v>
      </c>
    </row>
    <row r="42" spans="1:13" ht="18" customHeight="1">
      <c r="A42" s="603"/>
      <c r="B42" s="411" t="s">
        <v>412</v>
      </c>
      <c r="C42" s="411"/>
      <c r="D42" s="420" t="s">
        <v>1304</v>
      </c>
      <c r="E42" s="400">
        <f t="shared" si="12"/>
        <v>0</v>
      </c>
      <c r="F42" s="406">
        <f t="shared" si="20"/>
        <v>0</v>
      </c>
      <c r="G42" s="406">
        <f t="shared" si="20"/>
        <v>0</v>
      </c>
      <c r="H42" s="406">
        <f t="shared" si="20"/>
        <v>0</v>
      </c>
      <c r="I42" s="406">
        <f t="shared" si="20"/>
        <v>0</v>
      </c>
      <c r="J42" s="406">
        <f t="shared" si="20"/>
        <v>0</v>
      </c>
      <c r="K42" s="406">
        <f t="shared" si="20"/>
        <v>0</v>
      </c>
      <c r="L42" s="406">
        <f t="shared" si="20"/>
        <v>0</v>
      </c>
      <c r="M42" s="407">
        <f t="shared" si="20"/>
        <v>0</v>
      </c>
    </row>
    <row r="43" spans="1:13" ht="15.75">
      <c r="A43" s="402" t="s">
        <v>1303</v>
      </c>
      <c r="B43" s="411"/>
      <c r="C43" s="415"/>
      <c r="D43" s="608" t="s">
        <v>1302</v>
      </c>
      <c r="E43" s="400">
        <f t="shared" si="12"/>
        <v>0</v>
      </c>
      <c r="F43" s="406">
        <f aca="true" t="shared" si="21" ref="F43:M43">F45+F48+F49</f>
        <v>0</v>
      </c>
      <c r="G43" s="406">
        <f t="shared" si="21"/>
        <v>0</v>
      </c>
      <c r="H43" s="406">
        <f t="shared" si="21"/>
        <v>0</v>
      </c>
      <c r="I43" s="406">
        <f t="shared" si="21"/>
        <v>0</v>
      </c>
      <c r="J43" s="406">
        <f t="shared" si="21"/>
        <v>0</v>
      </c>
      <c r="K43" s="406">
        <f t="shared" si="21"/>
        <v>0</v>
      </c>
      <c r="L43" s="406">
        <f t="shared" si="21"/>
        <v>0</v>
      </c>
      <c r="M43" s="407">
        <f t="shared" si="21"/>
        <v>0</v>
      </c>
    </row>
    <row r="44" spans="1:13" ht="15.75">
      <c r="A44" s="598" t="s">
        <v>372</v>
      </c>
      <c r="B44" s="599"/>
      <c r="C44" s="599"/>
      <c r="D44" s="606"/>
      <c r="E44" s="400"/>
      <c r="F44" s="406"/>
      <c r="G44" s="406"/>
      <c r="H44" s="406"/>
      <c r="I44" s="406"/>
      <c r="J44" s="406"/>
      <c r="K44" s="406"/>
      <c r="L44" s="406"/>
      <c r="M44" s="407"/>
    </row>
    <row r="45" spans="1:13" ht="15.75">
      <c r="A45" s="598"/>
      <c r="B45" s="1116" t="s">
        <v>1301</v>
      </c>
      <c r="C45" s="1116"/>
      <c r="D45" s="606" t="s">
        <v>1300</v>
      </c>
      <c r="E45" s="400">
        <f aca="true" t="shared" si="22" ref="E45:E51">G45+H45+I45+J45</f>
        <v>0</v>
      </c>
      <c r="F45" s="406">
        <f aca="true" t="shared" si="23" ref="F45:M45">F46+F47</f>
        <v>0</v>
      </c>
      <c r="G45" s="406">
        <f t="shared" si="23"/>
        <v>0</v>
      </c>
      <c r="H45" s="406">
        <f t="shared" si="23"/>
        <v>0</v>
      </c>
      <c r="I45" s="406">
        <f t="shared" si="23"/>
        <v>0</v>
      </c>
      <c r="J45" s="406">
        <f t="shared" si="23"/>
        <v>0</v>
      </c>
      <c r="K45" s="406">
        <f t="shared" si="23"/>
        <v>0</v>
      </c>
      <c r="L45" s="406">
        <f t="shared" si="23"/>
        <v>0</v>
      </c>
      <c r="M45" s="407">
        <f t="shared" si="23"/>
        <v>0</v>
      </c>
    </row>
    <row r="46" spans="1:13" ht="15.75">
      <c r="A46" s="598"/>
      <c r="B46" s="599"/>
      <c r="C46" s="411" t="s">
        <v>701</v>
      </c>
      <c r="D46" s="606" t="s">
        <v>1299</v>
      </c>
      <c r="E46" s="400">
        <f t="shared" si="22"/>
        <v>0</v>
      </c>
      <c r="F46" s="406">
        <f aca="true" t="shared" si="24" ref="F46:M48">F151+F257</f>
        <v>0</v>
      </c>
      <c r="G46" s="406">
        <f t="shared" si="24"/>
        <v>0</v>
      </c>
      <c r="H46" s="406">
        <f t="shared" si="24"/>
        <v>0</v>
      </c>
      <c r="I46" s="406">
        <f t="shared" si="24"/>
        <v>0</v>
      </c>
      <c r="J46" s="406">
        <f t="shared" si="24"/>
        <v>0</v>
      </c>
      <c r="K46" s="406">
        <f t="shared" si="24"/>
        <v>0</v>
      </c>
      <c r="L46" s="406">
        <f t="shared" si="24"/>
        <v>0</v>
      </c>
      <c r="M46" s="407">
        <f t="shared" si="24"/>
        <v>0</v>
      </c>
    </row>
    <row r="47" spans="1:13" ht="15.75">
      <c r="A47" s="598"/>
      <c r="B47" s="599"/>
      <c r="C47" s="411" t="s">
        <v>1298</v>
      </c>
      <c r="D47" s="606" t="s">
        <v>1297</v>
      </c>
      <c r="E47" s="400">
        <f t="shared" si="22"/>
        <v>0</v>
      </c>
      <c r="F47" s="406">
        <f t="shared" si="24"/>
        <v>0</v>
      </c>
      <c r="G47" s="406">
        <f t="shared" si="24"/>
        <v>0</v>
      </c>
      <c r="H47" s="406">
        <f t="shared" si="24"/>
        <v>0</v>
      </c>
      <c r="I47" s="406">
        <f t="shared" si="24"/>
        <v>0</v>
      </c>
      <c r="J47" s="406">
        <f t="shared" si="24"/>
        <v>0</v>
      </c>
      <c r="K47" s="406">
        <f t="shared" si="24"/>
        <v>0</v>
      </c>
      <c r="L47" s="406">
        <f t="shared" si="24"/>
        <v>0</v>
      </c>
      <c r="M47" s="407">
        <f t="shared" si="24"/>
        <v>0</v>
      </c>
    </row>
    <row r="48" spans="1:13" ht="15.75">
      <c r="A48" s="598"/>
      <c r="B48" s="412" t="s">
        <v>553</v>
      </c>
      <c r="C48" s="411"/>
      <c r="D48" s="606" t="s">
        <v>1296</v>
      </c>
      <c r="E48" s="400">
        <f t="shared" si="22"/>
        <v>0</v>
      </c>
      <c r="F48" s="406">
        <f t="shared" si="24"/>
        <v>0</v>
      </c>
      <c r="G48" s="406">
        <f t="shared" si="24"/>
        <v>0</v>
      </c>
      <c r="H48" s="406">
        <f t="shared" si="24"/>
        <v>0</v>
      </c>
      <c r="I48" s="406">
        <f t="shared" si="24"/>
        <v>0</v>
      </c>
      <c r="J48" s="406">
        <f t="shared" si="24"/>
        <v>0</v>
      </c>
      <c r="K48" s="406">
        <f t="shared" si="24"/>
        <v>0</v>
      </c>
      <c r="L48" s="406">
        <f t="shared" si="24"/>
        <v>0</v>
      </c>
      <c r="M48" s="407">
        <f t="shared" si="24"/>
        <v>0</v>
      </c>
    </row>
    <row r="49" spans="1:13" ht="15.75">
      <c r="A49" s="603"/>
      <c r="B49" s="434" t="s">
        <v>1295</v>
      </c>
      <c r="C49" s="434"/>
      <c r="D49" s="606" t="s">
        <v>1294</v>
      </c>
      <c r="E49" s="400">
        <f t="shared" si="22"/>
        <v>0</v>
      </c>
      <c r="F49" s="406">
        <f aca="true" t="shared" si="25" ref="F49:M49">F50</f>
        <v>0</v>
      </c>
      <c r="G49" s="406">
        <f t="shared" si="25"/>
        <v>0</v>
      </c>
      <c r="H49" s="406">
        <f t="shared" si="25"/>
        <v>0</v>
      </c>
      <c r="I49" s="406">
        <f t="shared" si="25"/>
        <v>0</v>
      </c>
      <c r="J49" s="406">
        <f t="shared" si="25"/>
        <v>0</v>
      </c>
      <c r="K49" s="406">
        <f t="shared" si="25"/>
        <v>0</v>
      </c>
      <c r="L49" s="406">
        <f t="shared" si="25"/>
        <v>0</v>
      </c>
      <c r="M49" s="407">
        <f t="shared" si="25"/>
        <v>0</v>
      </c>
    </row>
    <row r="50" spans="1:13" ht="15.75">
      <c r="A50" s="603"/>
      <c r="B50" s="434"/>
      <c r="C50" s="411" t="s">
        <v>467</v>
      </c>
      <c r="D50" s="606" t="s">
        <v>1293</v>
      </c>
      <c r="E50" s="400">
        <f t="shared" si="22"/>
        <v>0</v>
      </c>
      <c r="F50" s="406">
        <f aca="true" t="shared" si="26" ref="F50:M50">F155+F261</f>
        <v>0</v>
      </c>
      <c r="G50" s="406">
        <f t="shared" si="26"/>
        <v>0</v>
      </c>
      <c r="H50" s="406">
        <f t="shared" si="26"/>
        <v>0</v>
      </c>
      <c r="I50" s="406">
        <f t="shared" si="26"/>
        <v>0</v>
      </c>
      <c r="J50" s="406">
        <f t="shared" si="26"/>
        <v>0</v>
      </c>
      <c r="K50" s="406">
        <f t="shared" si="26"/>
        <v>0</v>
      </c>
      <c r="L50" s="406">
        <f t="shared" si="26"/>
        <v>0</v>
      </c>
      <c r="M50" s="407">
        <f t="shared" si="26"/>
        <v>0</v>
      </c>
    </row>
    <row r="51" spans="1:13" ht="15.75">
      <c r="A51" s="402" t="s">
        <v>1292</v>
      </c>
      <c r="B51" s="434"/>
      <c r="C51" s="607"/>
      <c r="D51" s="605" t="s">
        <v>1291</v>
      </c>
      <c r="E51" s="602">
        <f t="shared" si="22"/>
        <v>5000</v>
      </c>
      <c r="F51" s="523">
        <f aca="true" t="shared" si="27" ref="F51:M51">F53+F65+F67</f>
        <v>0</v>
      </c>
      <c r="G51" s="406">
        <f t="shared" si="27"/>
        <v>1169</v>
      </c>
      <c r="H51" s="406">
        <f t="shared" si="27"/>
        <v>1398</v>
      </c>
      <c r="I51" s="406">
        <f t="shared" si="27"/>
        <v>1142</v>
      </c>
      <c r="J51" s="406">
        <f t="shared" si="27"/>
        <v>1291</v>
      </c>
      <c r="K51" s="406">
        <f t="shared" si="27"/>
        <v>5264</v>
      </c>
      <c r="L51" s="406">
        <f t="shared" si="27"/>
        <v>5527</v>
      </c>
      <c r="M51" s="407">
        <f t="shared" si="27"/>
        <v>5774</v>
      </c>
    </row>
    <row r="52" spans="1:13" ht="15.75">
      <c r="A52" s="598" t="s">
        <v>372</v>
      </c>
      <c r="B52" s="599"/>
      <c r="C52" s="599"/>
      <c r="D52" s="606"/>
      <c r="E52" s="400"/>
      <c r="F52" s="406"/>
      <c r="G52" s="406"/>
      <c r="H52" s="406"/>
      <c r="I52" s="406"/>
      <c r="J52" s="406"/>
      <c r="K52" s="406"/>
      <c r="L52" s="406"/>
      <c r="M52" s="407"/>
    </row>
    <row r="53" spans="1:13" ht="43.5" customHeight="1">
      <c r="A53" s="536"/>
      <c r="B53" s="1116" t="s">
        <v>1290</v>
      </c>
      <c r="C53" s="1116"/>
      <c r="D53" s="606" t="s">
        <v>1289</v>
      </c>
      <c r="E53" s="400">
        <f aca="true" t="shared" si="28" ref="E53:E68">G53+H53+I53+J53</f>
        <v>0</v>
      </c>
      <c r="F53" s="406">
        <f aca="true" t="shared" si="29" ref="F53:M53">F54+F55+F56+F57+F58+F59+F60+F61+F62+F63+F64</f>
        <v>0</v>
      </c>
      <c r="G53" s="406">
        <f t="shared" si="29"/>
        <v>0</v>
      </c>
      <c r="H53" s="406">
        <f t="shared" si="29"/>
        <v>0</v>
      </c>
      <c r="I53" s="406">
        <f t="shared" si="29"/>
        <v>0</v>
      </c>
      <c r="J53" s="406">
        <f t="shared" si="29"/>
        <v>0</v>
      </c>
      <c r="K53" s="406">
        <f t="shared" si="29"/>
        <v>0</v>
      </c>
      <c r="L53" s="406">
        <f t="shared" si="29"/>
        <v>0</v>
      </c>
      <c r="M53" s="407">
        <f t="shared" si="29"/>
        <v>0</v>
      </c>
    </row>
    <row r="54" spans="1:13" ht="15.75">
      <c r="A54" s="536"/>
      <c r="B54" s="434"/>
      <c r="C54" s="415" t="s">
        <v>470</v>
      </c>
      <c r="D54" s="606" t="s">
        <v>1288</v>
      </c>
      <c r="E54" s="400">
        <f t="shared" si="28"/>
        <v>0</v>
      </c>
      <c r="F54" s="406">
        <f aca="true" t="shared" si="30" ref="F54:M64">F159+F265</f>
        <v>0</v>
      </c>
      <c r="G54" s="406">
        <f t="shared" si="30"/>
        <v>0</v>
      </c>
      <c r="H54" s="406">
        <f t="shared" si="30"/>
        <v>0</v>
      </c>
      <c r="I54" s="406">
        <f t="shared" si="30"/>
        <v>0</v>
      </c>
      <c r="J54" s="406">
        <f t="shared" si="30"/>
        <v>0</v>
      </c>
      <c r="K54" s="406">
        <f t="shared" si="30"/>
        <v>0</v>
      </c>
      <c r="L54" s="406">
        <f t="shared" si="30"/>
        <v>0</v>
      </c>
      <c r="M54" s="407">
        <f t="shared" si="30"/>
        <v>0</v>
      </c>
    </row>
    <row r="55" spans="1:13" ht="15.75">
      <c r="A55" s="536"/>
      <c r="B55" s="434"/>
      <c r="C55" s="411" t="s">
        <v>535</v>
      </c>
      <c r="D55" s="606" t="s">
        <v>1287</v>
      </c>
      <c r="E55" s="400">
        <f t="shared" si="28"/>
        <v>0</v>
      </c>
      <c r="F55" s="406">
        <f t="shared" si="30"/>
        <v>0</v>
      </c>
      <c r="G55" s="406">
        <f t="shared" si="30"/>
        <v>0</v>
      </c>
      <c r="H55" s="406">
        <f t="shared" si="30"/>
        <v>0</v>
      </c>
      <c r="I55" s="406">
        <f t="shared" si="30"/>
        <v>0</v>
      </c>
      <c r="J55" s="406">
        <f t="shared" si="30"/>
        <v>0</v>
      </c>
      <c r="K55" s="406">
        <f t="shared" si="30"/>
        <v>0</v>
      </c>
      <c r="L55" s="406">
        <f t="shared" si="30"/>
        <v>0</v>
      </c>
      <c r="M55" s="407">
        <f t="shared" si="30"/>
        <v>0</v>
      </c>
    </row>
    <row r="56" spans="1:13" ht="15.75">
      <c r="A56" s="536"/>
      <c r="B56" s="434"/>
      <c r="C56" s="415" t="s">
        <v>536</v>
      </c>
      <c r="D56" s="606" t="s">
        <v>1286</v>
      </c>
      <c r="E56" s="400">
        <f t="shared" si="28"/>
        <v>0</v>
      </c>
      <c r="F56" s="406">
        <f t="shared" si="30"/>
        <v>0</v>
      </c>
      <c r="G56" s="406">
        <f t="shared" si="30"/>
        <v>0</v>
      </c>
      <c r="H56" s="406">
        <f t="shared" si="30"/>
        <v>0</v>
      </c>
      <c r="I56" s="406">
        <f t="shared" si="30"/>
        <v>0</v>
      </c>
      <c r="J56" s="406">
        <f t="shared" si="30"/>
        <v>0</v>
      </c>
      <c r="K56" s="406">
        <f t="shared" si="30"/>
        <v>0</v>
      </c>
      <c r="L56" s="406">
        <f t="shared" si="30"/>
        <v>0</v>
      </c>
      <c r="M56" s="407">
        <f t="shared" si="30"/>
        <v>0</v>
      </c>
    </row>
    <row r="57" spans="1:13" ht="15.75">
      <c r="A57" s="536"/>
      <c r="B57" s="434"/>
      <c r="C57" s="415" t="s">
        <v>537</v>
      </c>
      <c r="D57" s="606" t="s">
        <v>1285</v>
      </c>
      <c r="E57" s="400">
        <f t="shared" si="28"/>
        <v>0</v>
      </c>
      <c r="F57" s="406">
        <f t="shared" si="30"/>
        <v>0</v>
      </c>
      <c r="G57" s="406">
        <f t="shared" si="30"/>
        <v>0</v>
      </c>
      <c r="H57" s="406">
        <f t="shared" si="30"/>
        <v>0</v>
      </c>
      <c r="I57" s="406">
        <f t="shared" si="30"/>
        <v>0</v>
      </c>
      <c r="J57" s="406">
        <f t="shared" si="30"/>
        <v>0</v>
      </c>
      <c r="K57" s="406">
        <f t="shared" si="30"/>
        <v>0</v>
      </c>
      <c r="L57" s="406">
        <f t="shared" si="30"/>
        <v>0</v>
      </c>
      <c r="M57" s="407">
        <f t="shared" si="30"/>
        <v>0</v>
      </c>
    </row>
    <row r="58" spans="1:13" ht="15.75">
      <c r="A58" s="536"/>
      <c r="B58" s="434"/>
      <c r="C58" s="415" t="s">
        <v>538</v>
      </c>
      <c r="D58" s="606" t="s">
        <v>1284</v>
      </c>
      <c r="E58" s="400">
        <f t="shared" si="28"/>
        <v>0</v>
      </c>
      <c r="F58" s="406">
        <f t="shared" si="30"/>
        <v>0</v>
      </c>
      <c r="G58" s="406">
        <f t="shared" si="30"/>
        <v>0</v>
      </c>
      <c r="H58" s="406">
        <f t="shared" si="30"/>
        <v>0</v>
      </c>
      <c r="I58" s="406">
        <f t="shared" si="30"/>
        <v>0</v>
      </c>
      <c r="J58" s="406">
        <f t="shared" si="30"/>
        <v>0</v>
      </c>
      <c r="K58" s="406">
        <f t="shared" si="30"/>
        <v>0</v>
      </c>
      <c r="L58" s="406">
        <f t="shared" si="30"/>
        <v>0</v>
      </c>
      <c r="M58" s="407">
        <f t="shared" si="30"/>
        <v>0</v>
      </c>
    </row>
    <row r="59" spans="1:13" ht="15.75">
      <c r="A59" s="536"/>
      <c r="B59" s="434"/>
      <c r="C59" s="415" t="s">
        <v>1283</v>
      </c>
      <c r="D59" s="606" t="s">
        <v>1282</v>
      </c>
      <c r="E59" s="400">
        <f t="shared" si="28"/>
        <v>0</v>
      </c>
      <c r="F59" s="406">
        <f t="shared" si="30"/>
        <v>0</v>
      </c>
      <c r="G59" s="406">
        <f t="shared" si="30"/>
        <v>0</v>
      </c>
      <c r="H59" s="406">
        <f t="shared" si="30"/>
        <v>0</v>
      </c>
      <c r="I59" s="406">
        <f t="shared" si="30"/>
        <v>0</v>
      </c>
      <c r="J59" s="406">
        <f t="shared" si="30"/>
        <v>0</v>
      </c>
      <c r="K59" s="406">
        <f t="shared" si="30"/>
        <v>0</v>
      </c>
      <c r="L59" s="406">
        <f t="shared" si="30"/>
        <v>0</v>
      </c>
      <c r="M59" s="407">
        <f t="shared" si="30"/>
        <v>0</v>
      </c>
    </row>
    <row r="60" spans="1:13" ht="15.75">
      <c r="A60" s="536"/>
      <c r="B60" s="434"/>
      <c r="C60" s="415" t="s">
        <v>1281</v>
      </c>
      <c r="D60" s="606" t="s">
        <v>1280</v>
      </c>
      <c r="E60" s="400">
        <f t="shared" si="28"/>
        <v>0</v>
      </c>
      <c r="F60" s="406">
        <f t="shared" si="30"/>
        <v>0</v>
      </c>
      <c r="G60" s="406">
        <f t="shared" si="30"/>
        <v>0</v>
      </c>
      <c r="H60" s="406">
        <f t="shared" si="30"/>
        <v>0</v>
      </c>
      <c r="I60" s="406">
        <f t="shared" si="30"/>
        <v>0</v>
      </c>
      <c r="J60" s="406">
        <f t="shared" si="30"/>
        <v>0</v>
      </c>
      <c r="K60" s="406">
        <f t="shared" si="30"/>
        <v>0</v>
      </c>
      <c r="L60" s="406">
        <f t="shared" si="30"/>
        <v>0</v>
      </c>
      <c r="M60" s="407">
        <f t="shared" si="30"/>
        <v>0</v>
      </c>
    </row>
    <row r="61" spans="1:13" ht="15.75">
      <c r="A61" s="536"/>
      <c r="B61" s="434"/>
      <c r="C61" s="415" t="s">
        <v>1279</v>
      </c>
      <c r="D61" s="606" t="s">
        <v>1278</v>
      </c>
      <c r="E61" s="400">
        <f t="shared" si="28"/>
        <v>0</v>
      </c>
      <c r="F61" s="406">
        <f t="shared" si="30"/>
        <v>0</v>
      </c>
      <c r="G61" s="406">
        <f t="shared" si="30"/>
        <v>0</v>
      </c>
      <c r="H61" s="406">
        <f t="shared" si="30"/>
        <v>0</v>
      </c>
      <c r="I61" s="406">
        <f t="shared" si="30"/>
        <v>0</v>
      </c>
      <c r="J61" s="406">
        <f t="shared" si="30"/>
        <v>0</v>
      </c>
      <c r="K61" s="406">
        <f t="shared" si="30"/>
        <v>0</v>
      </c>
      <c r="L61" s="406">
        <f t="shared" si="30"/>
        <v>0</v>
      </c>
      <c r="M61" s="407">
        <f t="shared" si="30"/>
        <v>0</v>
      </c>
    </row>
    <row r="62" spans="1:13" ht="15.75">
      <c r="A62" s="536"/>
      <c r="B62" s="434"/>
      <c r="C62" s="415" t="s">
        <v>1277</v>
      </c>
      <c r="D62" s="606" t="s">
        <v>1276</v>
      </c>
      <c r="E62" s="400">
        <f t="shared" si="28"/>
        <v>0</v>
      </c>
      <c r="F62" s="406">
        <f t="shared" si="30"/>
        <v>0</v>
      </c>
      <c r="G62" s="406">
        <f t="shared" si="30"/>
        <v>0</v>
      </c>
      <c r="H62" s="406">
        <f t="shared" si="30"/>
        <v>0</v>
      </c>
      <c r="I62" s="406">
        <f t="shared" si="30"/>
        <v>0</v>
      </c>
      <c r="J62" s="406">
        <f t="shared" si="30"/>
        <v>0</v>
      </c>
      <c r="K62" s="406">
        <f t="shared" si="30"/>
        <v>0</v>
      </c>
      <c r="L62" s="406">
        <f t="shared" si="30"/>
        <v>0</v>
      </c>
      <c r="M62" s="407">
        <f t="shared" si="30"/>
        <v>0</v>
      </c>
    </row>
    <row r="63" spans="1:13" ht="15.75">
      <c r="A63" s="536"/>
      <c r="B63" s="434"/>
      <c r="C63" s="415" t="s">
        <v>1275</v>
      </c>
      <c r="D63" s="606" t="s">
        <v>1274</v>
      </c>
      <c r="E63" s="400">
        <f t="shared" si="28"/>
        <v>0</v>
      </c>
      <c r="F63" s="406">
        <f t="shared" si="30"/>
        <v>0</v>
      </c>
      <c r="G63" s="406">
        <f t="shared" si="30"/>
        <v>0</v>
      </c>
      <c r="H63" s="406">
        <f t="shared" si="30"/>
        <v>0</v>
      </c>
      <c r="I63" s="406">
        <f t="shared" si="30"/>
        <v>0</v>
      </c>
      <c r="J63" s="406">
        <f t="shared" si="30"/>
        <v>0</v>
      </c>
      <c r="K63" s="406">
        <f t="shared" si="30"/>
        <v>0</v>
      </c>
      <c r="L63" s="406">
        <f t="shared" si="30"/>
        <v>0</v>
      </c>
      <c r="M63" s="407">
        <f t="shared" si="30"/>
        <v>0</v>
      </c>
    </row>
    <row r="64" spans="1:13" ht="15.75">
      <c r="A64" s="536"/>
      <c r="B64" s="434"/>
      <c r="C64" s="411" t="s">
        <v>136</v>
      </c>
      <c r="D64" s="606" t="s">
        <v>1273</v>
      </c>
      <c r="E64" s="400">
        <f t="shared" si="28"/>
        <v>0</v>
      </c>
      <c r="F64" s="406">
        <f t="shared" si="30"/>
        <v>0</v>
      </c>
      <c r="G64" s="406">
        <f t="shared" si="30"/>
        <v>0</v>
      </c>
      <c r="H64" s="406">
        <f t="shared" si="30"/>
        <v>0</v>
      </c>
      <c r="I64" s="406">
        <f t="shared" si="30"/>
        <v>0</v>
      </c>
      <c r="J64" s="406">
        <f t="shared" si="30"/>
        <v>0</v>
      </c>
      <c r="K64" s="406">
        <f t="shared" si="30"/>
        <v>0</v>
      </c>
      <c r="L64" s="406">
        <f t="shared" si="30"/>
        <v>0</v>
      </c>
      <c r="M64" s="407">
        <f t="shared" si="30"/>
        <v>0</v>
      </c>
    </row>
    <row r="65" spans="1:13" ht="15.75">
      <c r="A65" s="536"/>
      <c r="B65" s="434" t="s">
        <v>1272</v>
      </c>
      <c r="C65" s="411"/>
      <c r="D65" s="412" t="s">
        <v>1271</v>
      </c>
      <c r="E65" s="400">
        <f t="shared" si="28"/>
        <v>0</v>
      </c>
      <c r="F65" s="406">
        <f aca="true" t="shared" si="31" ref="F65:M65">F66</f>
        <v>0</v>
      </c>
      <c r="G65" s="406">
        <f t="shared" si="31"/>
        <v>0</v>
      </c>
      <c r="H65" s="406">
        <f t="shared" si="31"/>
        <v>0</v>
      </c>
      <c r="I65" s="406">
        <f t="shared" si="31"/>
        <v>0</v>
      </c>
      <c r="J65" s="406">
        <f t="shared" si="31"/>
        <v>0</v>
      </c>
      <c r="K65" s="406">
        <f t="shared" si="31"/>
        <v>0</v>
      </c>
      <c r="L65" s="406">
        <f t="shared" si="31"/>
        <v>0</v>
      </c>
      <c r="M65" s="407">
        <f t="shared" si="31"/>
        <v>0</v>
      </c>
    </row>
    <row r="66" spans="1:13" ht="18" customHeight="1">
      <c r="A66" s="536"/>
      <c r="B66" s="434"/>
      <c r="C66" s="411" t="s">
        <v>44</v>
      </c>
      <c r="D66" s="411" t="s">
        <v>1270</v>
      </c>
      <c r="E66" s="400">
        <f t="shared" si="28"/>
        <v>0</v>
      </c>
      <c r="F66" s="406">
        <f aca="true" t="shared" si="32" ref="F66:M67">F171+F277</f>
        <v>0</v>
      </c>
      <c r="G66" s="406">
        <f t="shared" si="32"/>
        <v>0</v>
      </c>
      <c r="H66" s="406">
        <f t="shared" si="32"/>
        <v>0</v>
      </c>
      <c r="I66" s="406">
        <f t="shared" si="32"/>
        <v>0</v>
      </c>
      <c r="J66" s="406">
        <f t="shared" si="32"/>
        <v>0</v>
      </c>
      <c r="K66" s="406">
        <f t="shared" si="32"/>
        <v>0</v>
      </c>
      <c r="L66" s="406">
        <f t="shared" si="32"/>
        <v>0</v>
      </c>
      <c r="M66" s="407">
        <f t="shared" si="32"/>
        <v>0</v>
      </c>
    </row>
    <row r="67" spans="1:13" ht="15.75">
      <c r="A67" s="536"/>
      <c r="B67" s="434" t="s">
        <v>77</v>
      </c>
      <c r="C67" s="607"/>
      <c r="D67" s="412" t="s">
        <v>1269</v>
      </c>
      <c r="E67" s="400">
        <f t="shared" si="28"/>
        <v>5000</v>
      </c>
      <c r="F67" s="406">
        <f t="shared" si="32"/>
        <v>0</v>
      </c>
      <c r="G67" s="406">
        <f t="shared" si="32"/>
        <v>1169</v>
      </c>
      <c r="H67" s="406">
        <f t="shared" si="32"/>
        <v>1398</v>
      </c>
      <c r="I67" s="406">
        <f t="shared" si="32"/>
        <v>1142</v>
      </c>
      <c r="J67" s="406">
        <f t="shared" si="32"/>
        <v>1291</v>
      </c>
      <c r="K67" s="406">
        <f t="shared" si="32"/>
        <v>5264</v>
      </c>
      <c r="L67" s="406">
        <f t="shared" si="32"/>
        <v>5527</v>
      </c>
      <c r="M67" s="407">
        <f t="shared" si="32"/>
        <v>5774</v>
      </c>
    </row>
    <row r="68" spans="1:13" ht="15.75">
      <c r="A68" s="1123" t="s">
        <v>1354</v>
      </c>
      <c r="B68" s="1124"/>
      <c r="C68" s="1124"/>
      <c r="D68" s="605" t="s">
        <v>1267</v>
      </c>
      <c r="E68" s="602">
        <f t="shared" si="28"/>
        <v>3696</v>
      </c>
      <c r="F68" s="406">
        <f aca="true" t="shared" si="33" ref="F68:M68">F70+F72+F73+F74</f>
        <v>0</v>
      </c>
      <c r="G68" s="406">
        <f t="shared" si="33"/>
        <v>1170</v>
      </c>
      <c r="H68" s="406">
        <f t="shared" si="33"/>
        <v>1156</v>
      </c>
      <c r="I68" s="406">
        <f t="shared" si="33"/>
        <v>761</v>
      </c>
      <c r="J68" s="406">
        <f t="shared" si="33"/>
        <v>609</v>
      </c>
      <c r="K68" s="406">
        <f t="shared" si="33"/>
        <v>3894</v>
      </c>
      <c r="L68" s="406">
        <f t="shared" si="33"/>
        <v>4090</v>
      </c>
      <c r="M68" s="407">
        <f t="shared" si="33"/>
        <v>4277</v>
      </c>
    </row>
    <row r="69" spans="1:13" ht="18" customHeight="1">
      <c r="A69" s="598" t="s">
        <v>372</v>
      </c>
      <c r="B69" s="599"/>
      <c r="C69" s="599"/>
      <c r="D69" s="412"/>
      <c r="E69" s="400"/>
      <c r="F69" s="406"/>
      <c r="G69" s="406"/>
      <c r="H69" s="406"/>
      <c r="I69" s="406"/>
      <c r="J69" s="406"/>
      <c r="K69" s="406"/>
      <c r="L69" s="406"/>
      <c r="M69" s="407"/>
    </row>
    <row r="70" spans="1:13" ht="18" customHeight="1">
      <c r="A70" s="603"/>
      <c r="B70" s="411" t="s">
        <v>1266</v>
      </c>
      <c r="C70" s="434"/>
      <c r="D70" s="412" t="s">
        <v>1265</v>
      </c>
      <c r="E70" s="400">
        <f aca="true" t="shared" si="34" ref="E70:E77">G70+H70+I70+J70</f>
        <v>0</v>
      </c>
      <c r="F70" s="406">
        <f aca="true" t="shared" si="35" ref="F70:M70">F71</f>
        <v>0</v>
      </c>
      <c r="G70" s="406">
        <f t="shared" si="35"/>
        <v>0</v>
      </c>
      <c r="H70" s="406">
        <f t="shared" si="35"/>
        <v>0</v>
      </c>
      <c r="I70" s="406">
        <f t="shared" si="35"/>
        <v>0</v>
      </c>
      <c r="J70" s="406">
        <f t="shared" si="35"/>
        <v>0</v>
      </c>
      <c r="K70" s="406">
        <f t="shared" si="35"/>
        <v>0</v>
      </c>
      <c r="L70" s="406">
        <f t="shared" si="35"/>
        <v>0</v>
      </c>
      <c r="M70" s="407">
        <f t="shared" si="35"/>
        <v>0</v>
      </c>
    </row>
    <row r="71" spans="1:13" ht="18" customHeight="1">
      <c r="A71" s="603"/>
      <c r="B71" s="411"/>
      <c r="C71" s="434" t="s">
        <v>310</v>
      </c>
      <c r="D71" s="412" t="s">
        <v>1264</v>
      </c>
      <c r="E71" s="400">
        <f t="shared" si="34"/>
        <v>0</v>
      </c>
      <c r="F71" s="406">
        <f aca="true" t="shared" si="36" ref="F71:M73">F176+F282</f>
        <v>0</v>
      </c>
      <c r="G71" s="406">
        <f t="shared" si="36"/>
        <v>0</v>
      </c>
      <c r="H71" s="406">
        <f t="shared" si="36"/>
        <v>0</v>
      </c>
      <c r="I71" s="406">
        <f t="shared" si="36"/>
        <v>0</v>
      </c>
      <c r="J71" s="406">
        <f t="shared" si="36"/>
        <v>0</v>
      </c>
      <c r="K71" s="406">
        <f t="shared" si="36"/>
        <v>0</v>
      </c>
      <c r="L71" s="406">
        <f t="shared" si="36"/>
        <v>0</v>
      </c>
      <c r="M71" s="407">
        <f t="shared" si="36"/>
        <v>0</v>
      </c>
    </row>
    <row r="72" spans="1:13" ht="18" customHeight="1">
      <c r="A72" s="603"/>
      <c r="B72" s="411" t="s">
        <v>1263</v>
      </c>
      <c r="C72" s="434"/>
      <c r="D72" s="412" t="s">
        <v>1262</v>
      </c>
      <c r="E72" s="400">
        <f t="shared" si="34"/>
        <v>0</v>
      </c>
      <c r="F72" s="406">
        <f t="shared" si="36"/>
        <v>0</v>
      </c>
      <c r="G72" s="406">
        <f t="shared" si="36"/>
        <v>0</v>
      </c>
      <c r="H72" s="406">
        <f t="shared" si="36"/>
        <v>0</v>
      </c>
      <c r="I72" s="406">
        <f t="shared" si="36"/>
        <v>0</v>
      </c>
      <c r="J72" s="406">
        <f t="shared" si="36"/>
        <v>0</v>
      </c>
      <c r="K72" s="406">
        <f t="shared" si="36"/>
        <v>0</v>
      </c>
      <c r="L72" s="406">
        <f t="shared" si="36"/>
        <v>0</v>
      </c>
      <c r="M72" s="407">
        <f t="shared" si="36"/>
        <v>0</v>
      </c>
    </row>
    <row r="73" spans="1:13" ht="18" customHeight="1">
      <c r="A73" s="603"/>
      <c r="B73" s="411" t="s">
        <v>1261</v>
      </c>
      <c r="C73" s="434"/>
      <c r="D73" s="412" t="s">
        <v>1260</v>
      </c>
      <c r="E73" s="400">
        <f t="shared" si="34"/>
        <v>3696</v>
      </c>
      <c r="F73" s="406">
        <f t="shared" si="36"/>
        <v>0</v>
      </c>
      <c r="G73" s="406">
        <f t="shared" si="36"/>
        <v>1170</v>
      </c>
      <c r="H73" s="406">
        <f t="shared" si="36"/>
        <v>1156</v>
      </c>
      <c r="I73" s="406">
        <f t="shared" si="36"/>
        <v>761</v>
      </c>
      <c r="J73" s="406">
        <f t="shared" si="36"/>
        <v>609</v>
      </c>
      <c r="K73" s="406">
        <f t="shared" si="36"/>
        <v>3894</v>
      </c>
      <c r="L73" s="406">
        <f t="shared" si="36"/>
        <v>4090</v>
      </c>
      <c r="M73" s="407">
        <f t="shared" si="36"/>
        <v>4277</v>
      </c>
    </row>
    <row r="74" spans="1:13" ht="15.75">
      <c r="A74" s="603"/>
      <c r="B74" s="1186" t="s">
        <v>1259</v>
      </c>
      <c r="C74" s="1186"/>
      <c r="D74" s="412" t="s">
        <v>1258</v>
      </c>
      <c r="E74" s="400">
        <f t="shared" si="34"/>
        <v>0</v>
      </c>
      <c r="F74" s="406">
        <f aca="true" t="shared" si="37" ref="F74:M74">F75</f>
        <v>0</v>
      </c>
      <c r="G74" s="406">
        <f t="shared" si="37"/>
        <v>0</v>
      </c>
      <c r="H74" s="406">
        <f t="shared" si="37"/>
        <v>0</v>
      </c>
      <c r="I74" s="406">
        <f t="shared" si="37"/>
        <v>0</v>
      </c>
      <c r="J74" s="406">
        <f t="shared" si="37"/>
        <v>0</v>
      </c>
      <c r="K74" s="406">
        <f t="shared" si="37"/>
        <v>0</v>
      </c>
      <c r="L74" s="406">
        <f t="shared" si="37"/>
        <v>0</v>
      </c>
      <c r="M74" s="407">
        <f t="shared" si="37"/>
        <v>0</v>
      </c>
    </row>
    <row r="75" spans="1:13" s="424" customFormat="1" ht="15.75">
      <c r="A75" s="609"/>
      <c r="B75" s="610"/>
      <c r="C75" s="611" t="s">
        <v>81</v>
      </c>
      <c r="D75" s="445" t="s">
        <v>1257</v>
      </c>
      <c r="E75" s="400">
        <f t="shared" si="34"/>
        <v>0</v>
      </c>
      <c r="F75" s="422">
        <f aca="true" t="shared" si="38" ref="F75:M75">F180+F286</f>
        <v>0</v>
      </c>
      <c r="G75" s="422">
        <f t="shared" si="38"/>
        <v>0</v>
      </c>
      <c r="H75" s="422">
        <f t="shared" si="38"/>
        <v>0</v>
      </c>
      <c r="I75" s="422">
        <f t="shared" si="38"/>
        <v>0</v>
      </c>
      <c r="J75" s="422">
        <f t="shared" si="38"/>
        <v>0</v>
      </c>
      <c r="K75" s="422">
        <f t="shared" si="38"/>
        <v>0</v>
      </c>
      <c r="L75" s="422">
        <f t="shared" si="38"/>
        <v>0</v>
      </c>
      <c r="M75" s="612">
        <f t="shared" si="38"/>
        <v>0</v>
      </c>
    </row>
    <row r="76" spans="1:13" ht="47.25" customHeight="1">
      <c r="A76" s="1123" t="s">
        <v>1256</v>
      </c>
      <c r="B76" s="1124"/>
      <c r="C76" s="1124"/>
      <c r="D76" s="412"/>
      <c r="E76" s="400">
        <f t="shared" si="34"/>
        <v>42169</v>
      </c>
      <c r="F76" s="406">
        <f aca="true" t="shared" si="39" ref="F76:M76">F77+F84</f>
        <v>0</v>
      </c>
      <c r="G76" s="406">
        <f t="shared" si="39"/>
        <v>11249</v>
      </c>
      <c r="H76" s="406">
        <f t="shared" si="39"/>
        <v>11463</v>
      </c>
      <c r="I76" s="406">
        <f t="shared" si="39"/>
        <v>11774</v>
      </c>
      <c r="J76" s="406">
        <f t="shared" si="39"/>
        <v>7683</v>
      </c>
      <c r="K76" s="406">
        <f t="shared" si="39"/>
        <v>44405</v>
      </c>
      <c r="L76" s="406">
        <f t="shared" si="39"/>
        <v>46625</v>
      </c>
      <c r="M76" s="407">
        <f t="shared" si="39"/>
        <v>48724</v>
      </c>
    </row>
    <row r="77" spans="1:13" ht="15.75">
      <c r="A77" s="1123" t="s">
        <v>1749</v>
      </c>
      <c r="B77" s="1124"/>
      <c r="C77" s="1124"/>
      <c r="D77" s="412" t="s">
        <v>1255</v>
      </c>
      <c r="E77" s="400">
        <f t="shared" si="34"/>
        <v>42169</v>
      </c>
      <c r="F77" s="406">
        <f aca="true" t="shared" si="40" ref="F77:M77">F79+F82+F83</f>
        <v>0</v>
      </c>
      <c r="G77" s="406">
        <f t="shared" si="40"/>
        <v>11249</v>
      </c>
      <c r="H77" s="406">
        <f t="shared" si="40"/>
        <v>11463</v>
      </c>
      <c r="I77" s="406">
        <f t="shared" si="40"/>
        <v>11774</v>
      </c>
      <c r="J77" s="406">
        <f t="shared" si="40"/>
        <v>7683</v>
      </c>
      <c r="K77" s="406">
        <f t="shared" si="40"/>
        <v>44405</v>
      </c>
      <c r="L77" s="406">
        <f t="shared" si="40"/>
        <v>46625</v>
      </c>
      <c r="M77" s="407">
        <f t="shared" si="40"/>
        <v>48724</v>
      </c>
    </row>
    <row r="78" spans="1:13" ht="15.75">
      <c r="A78" s="598" t="s">
        <v>372</v>
      </c>
      <c r="B78" s="599"/>
      <c r="C78" s="599"/>
      <c r="D78" s="412"/>
      <c r="E78" s="400"/>
      <c r="F78" s="406"/>
      <c r="G78" s="406"/>
      <c r="H78" s="406"/>
      <c r="I78" s="406"/>
      <c r="J78" s="406"/>
      <c r="K78" s="406"/>
      <c r="L78" s="406"/>
      <c r="M78" s="407"/>
    </row>
    <row r="79" spans="1:13" ht="15.75">
      <c r="A79" s="536"/>
      <c r="B79" s="434" t="s">
        <v>1254</v>
      </c>
      <c r="C79" s="607"/>
      <c r="D79" s="412" t="s">
        <v>1253</v>
      </c>
      <c r="E79" s="400">
        <f aca="true" t="shared" si="41" ref="E79:E84">G79+H79+I79+J79</f>
        <v>0</v>
      </c>
      <c r="F79" s="406">
        <f aca="true" t="shared" si="42" ref="F79:M79">F80+F81</f>
        <v>0</v>
      </c>
      <c r="G79" s="406">
        <f t="shared" si="42"/>
        <v>0</v>
      </c>
      <c r="H79" s="406">
        <f t="shared" si="42"/>
        <v>0</v>
      </c>
      <c r="I79" s="406">
        <f t="shared" si="42"/>
        <v>0</v>
      </c>
      <c r="J79" s="406">
        <f t="shared" si="42"/>
        <v>0</v>
      </c>
      <c r="K79" s="406">
        <f t="shared" si="42"/>
        <v>0</v>
      </c>
      <c r="L79" s="406">
        <f t="shared" si="42"/>
        <v>0</v>
      </c>
      <c r="M79" s="407">
        <f t="shared" si="42"/>
        <v>0</v>
      </c>
    </row>
    <row r="80" spans="1:13" ht="15.75">
      <c r="A80" s="536"/>
      <c r="B80" s="434"/>
      <c r="C80" s="411" t="s">
        <v>121</v>
      </c>
      <c r="D80" s="412" t="s">
        <v>1252</v>
      </c>
      <c r="E80" s="400">
        <f t="shared" si="41"/>
        <v>0</v>
      </c>
      <c r="F80" s="406">
        <f aca="true" t="shared" si="43" ref="F80:M83">F185+F291</f>
        <v>0</v>
      </c>
      <c r="G80" s="406">
        <f t="shared" si="43"/>
        <v>0</v>
      </c>
      <c r="H80" s="406">
        <f t="shared" si="43"/>
        <v>0</v>
      </c>
      <c r="I80" s="406">
        <f t="shared" si="43"/>
        <v>0</v>
      </c>
      <c r="J80" s="406">
        <f t="shared" si="43"/>
        <v>0</v>
      </c>
      <c r="K80" s="406">
        <f t="shared" si="43"/>
        <v>0</v>
      </c>
      <c r="L80" s="406">
        <f t="shared" si="43"/>
        <v>0</v>
      </c>
      <c r="M80" s="407">
        <f t="shared" si="43"/>
        <v>0</v>
      </c>
    </row>
    <row r="81" spans="1:13" ht="15.75">
      <c r="A81" s="536"/>
      <c r="B81" s="434"/>
      <c r="C81" s="411" t="s">
        <v>356</v>
      </c>
      <c r="D81" s="412" t="s">
        <v>1251</v>
      </c>
      <c r="E81" s="400">
        <f t="shared" si="41"/>
        <v>0</v>
      </c>
      <c r="F81" s="406">
        <f t="shared" si="43"/>
        <v>0</v>
      </c>
      <c r="G81" s="406">
        <f t="shared" si="43"/>
        <v>0</v>
      </c>
      <c r="H81" s="406">
        <f t="shared" si="43"/>
        <v>0</v>
      </c>
      <c r="I81" s="406">
        <f t="shared" si="43"/>
        <v>0</v>
      </c>
      <c r="J81" s="406">
        <f t="shared" si="43"/>
        <v>0</v>
      </c>
      <c r="K81" s="406">
        <f t="shared" si="43"/>
        <v>0</v>
      </c>
      <c r="L81" s="406">
        <f t="shared" si="43"/>
        <v>0</v>
      </c>
      <c r="M81" s="407">
        <f t="shared" si="43"/>
        <v>0</v>
      </c>
    </row>
    <row r="82" spans="1:13" ht="15.75">
      <c r="A82" s="536"/>
      <c r="B82" s="434" t="s">
        <v>1250</v>
      </c>
      <c r="C82" s="433"/>
      <c r="D82" s="412" t="s">
        <v>1249</v>
      </c>
      <c r="E82" s="400">
        <f t="shared" si="41"/>
        <v>0</v>
      </c>
      <c r="F82" s="406">
        <f t="shared" si="43"/>
        <v>0</v>
      </c>
      <c r="G82" s="406">
        <f t="shared" si="43"/>
        <v>0</v>
      </c>
      <c r="H82" s="406">
        <f t="shared" si="43"/>
        <v>0</v>
      </c>
      <c r="I82" s="406">
        <f t="shared" si="43"/>
        <v>0</v>
      </c>
      <c r="J82" s="406">
        <f t="shared" si="43"/>
        <v>0</v>
      </c>
      <c r="K82" s="406">
        <f t="shared" si="43"/>
        <v>0</v>
      </c>
      <c r="L82" s="406">
        <f t="shared" si="43"/>
        <v>0</v>
      </c>
      <c r="M82" s="407">
        <f t="shared" si="43"/>
        <v>0</v>
      </c>
    </row>
    <row r="83" spans="1:13" ht="15.75">
      <c r="A83" s="536"/>
      <c r="B83" s="1116" t="s">
        <v>202</v>
      </c>
      <c r="C83" s="1116"/>
      <c r="D83" s="531" t="s">
        <v>1248</v>
      </c>
      <c r="E83" s="400">
        <f t="shared" si="41"/>
        <v>42169</v>
      </c>
      <c r="F83" s="406">
        <f t="shared" si="43"/>
        <v>0</v>
      </c>
      <c r="G83" s="406">
        <f t="shared" si="43"/>
        <v>11249</v>
      </c>
      <c r="H83" s="406">
        <f t="shared" si="43"/>
        <v>11463</v>
      </c>
      <c r="I83" s="406">
        <f t="shared" si="43"/>
        <v>11774</v>
      </c>
      <c r="J83" s="406">
        <f t="shared" si="43"/>
        <v>7683</v>
      </c>
      <c r="K83" s="406">
        <f t="shared" si="43"/>
        <v>44405</v>
      </c>
      <c r="L83" s="406">
        <f t="shared" si="43"/>
        <v>46625</v>
      </c>
      <c r="M83" s="407">
        <f t="shared" si="43"/>
        <v>48724</v>
      </c>
    </row>
    <row r="84" spans="1:13" ht="15.75">
      <c r="A84" s="409" t="s">
        <v>1247</v>
      </c>
      <c r="B84" s="434"/>
      <c r="C84" s="607"/>
      <c r="D84" s="412" t="s">
        <v>1246</v>
      </c>
      <c r="E84" s="400">
        <f t="shared" si="41"/>
        <v>0</v>
      </c>
      <c r="F84" s="406">
        <f aca="true" t="shared" si="44" ref="F84:M84">F86+F87+F88+F91</f>
        <v>0</v>
      </c>
      <c r="G84" s="406">
        <f t="shared" si="44"/>
        <v>0</v>
      </c>
      <c r="H84" s="406">
        <f t="shared" si="44"/>
        <v>0</v>
      </c>
      <c r="I84" s="406">
        <f t="shared" si="44"/>
        <v>0</v>
      </c>
      <c r="J84" s="406">
        <f t="shared" si="44"/>
        <v>0</v>
      </c>
      <c r="K84" s="406">
        <f t="shared" si="44"/>
        <v>0</v>
      </c>
      <c r="L84" s="406">
        <f t="shared" si="44"/>
        <v>0</v>
      </c>
      <c r="M84" s="407">
        <f t="shared" si="44"/>
        <v>0</v>
      </c>
    </row>
    <row r="85" spans="1:13" ht="15.75">
      <c r="A85" s="598" t="s">
        <v>372</v>
      </c>
      <c r="B85" s="599"/>
      <c r="C85" s="599"/>
      <c r="D85" s="412"/>
      <c r="E85" s="400"/>
      <c r="F85" s="406"/>
      <c r="G85" s="406"/>
      <c r="H85" s="406"/>
      <c r="I85" s="406"/>
      <c r="J85" s="406"/>
      <c r="K85" s="406"/>
      <c r="L85" s="406"/>
      <c r="M85" s="407"/>
    </row>
    <row r="86" spans="1:13" ht="15.75">
      <c r="A86" s="536"/>
      <c r="B86" s="434" t="s">
        <v>1245</v>
      </c>
      <c r="C86" s="607"/>
      <c r="D86" s="412" t="s">
        <v>1244</v>
      </c>
      <c r="E86" s="400">
        <f aca="true" t="shared" si="45" ref="E86:E93">G86+H86+I86+J86</f>
        <v>0</v>
      </c>
      <c r="F86" s="406">
        <f aca="true" t="shared" si="46" ref="F86:M87">F191+F297</f>
        <v>0</v>
      </c>
      <c r="G86" s="406">
        <f t="shared" si="46"/>
        <v>0</v>
      </c>
      <c r="H86" s="406">
        <f t="shared" si="46"/>
        <v>0</v>
      </c>
      <c r="I86" s="406">
        <f t="shared" si="46"/>
        <v>0</v>
      </c>
      <c r="J86" s="406">
        <f t="shared" si="46"/>
        <v>0</v>
      </c>
      <c r="K86" s="406">
        <f t="shared" si="46"/>
        <v>0</v>
      </c>
      <c r="L86" s="406">
        <f t="shared" si="46"/>
        <v>0</v>
      </c>
      <c r="M86" s="407">
        <f t="shared" si="46"/>
        <v>0</v>
      </c>
    </row>
    <row r="87" spans="1:13" ht="15.75">
      <c r="A87" s="536"/>
      <c r="B87" s="434" t="s">
        <v>1243</v>
      </c>
      <c r="C87" s="607"/>
      <c r="D87" s="412" t="s">
        <v>1242</v>
      </c>
      <c r="E87" s="400">
        <f t="shared" si="45"/>
        <v>0</v>
      </c>
      <c r="F87" s="406">
        <f t="shared" si="46"/>
        <v>0</v>
      </c>
      <c r="G87" s="406">
        <f t="shared" si="46"/>
        <v>0</v>
      </c>
      <c r="H87" s="406">
        <f t="shared" si="46"/>
        <v>0</v>
      </c>
      <c r="I87" s="406">
        <f t="shared" si="46"/>
        <v>0</v>
      </c>
      <c r="J87" s="406">
        <f t="shared" si="46"/>
        <v>0</v>
      </c>
      <c r="K87" s="406">
        <f t="shared" si="46"/>
        <v>0</v>
      </c>
      <c r="L87" s="406">
        <f t="shared" si="46"/>
        <v>0</v>
      </c>
      <c r="M87" s="407">
        <f t="shared" si="46"/>
        <v>0</v>
      </c>
    </row>
    <row r="88" spans="1:13" ht="15.75">
      <c r="A88" s="536"/>
      <c r="B88" s="434" t="s">
        <v>1241</v>
      </c>
      <c r="C88" s="607"/>
      <c r="D88" s="412" t="s">
        <v>1240</v>
      </c>
      <c r="E88" s="400">
        <f t="shared" si="45"/>
        <v>0</v>
      </c>
      <c r="F88" s="406">
        <f aca="true" t="shared" si="47" ref="F88:M88">F89+F90</f>
        <v>0</v>
      </c>
      <c r="G88" s="406">
        <f t="shared" si="47"/>
        <v>0</v>
      </c>
      <c r="H88" s="406">
        <f t="shared" si="47"/>
        <v>0</v>
      </c>
      <c r="I88" s="406">
        <f t="shared" si="47"/>
        <v>0</v>
      </c>
      <c r="J88" s="406">
        <f t="shared" si="47"/>
        <v>0</v>
      </c>
      <c r="K88" s="406">
        <f t="shared" si="47"/>
        <v>0</v>
      </c>
      <c r="L88" s="406">
        <f t="shared" si="47"/>
        <v>0</v>
      </c>
      <c r="M88" s="407">
        <f t="shared" si="47"/>
        <v>0</v>
      </c>
    </row>
    <row r="89" spans="1:13" ht="15.75">
      <c r="A89" s="536"/>
      <c r="B89" s="434"/>
      <c r="C89" s="434" t="s">
        <v>359</v>
      </c>
      <c r="D89" s="412" t="s">
        <v>1239</v>
      </c>
      <c r="E89" s="400">
        <f t="shared" si="45"/>
        <v>0</v>
      </c>
      <c r="F89" s="406">
        <f aca="true" t="shared" si="48" ref="F89:M91">F194+F300</f>
        <v>0</v>
      </c>
      <c r="G89" s="406">
        <f t="shared" si="48"/>
        <v>0</v>
      </c>
      <c r="H89" s="406">
        <f t="shared" si="48"/>
        <v>0</v>
      </c>
      <c r="I89" s="406">
        <f t="shared" si="48"/>
        <v>0</v>
      </c>
      <c r="J89" s="406">
        <f t="shared" si="48"/>
        <v>0</v>
      </c>
      <c r="K89" s="406">
        <f t="shared" si="48"/>
        <v>0</v>
      </c>
      <c r="L89" s="406">
        <f t="shared" si="48"/>
        <v>0</v>
      </c>
      <c r="M89" s="407">
        <f t="shared" si="48"/>
        <v>0</v>
      </c>
    </row>
    <row r="90" spans="1:13" ht="15.75">
      <c r="A90" s="536"/>
      <c r="B90" s="434"/>
      <c r="C90" s="434" t="s">
        <v>632</v>
      </c>
      <c r="D90" s="412" t="s">
        <v>1238</v>
      </c>
      <c r="E90" s="400">
        <f t="shared" si="45"/>
        <v>0</v>
      </c>
      <c r="F90" s="406">
        <f t="shared" si="48"/>
        <v>0</v>
      </c>
      <c r="G90" s="406">
        <f t="shared" si="48"/>
        <v>0</v>
      </c>
      <c r="H90" s="406">
        <f t="shared" si="48"/>
        <v>0</v>
      </c>
      <c r="I90" s="406">
        <f t="shared" si="48"/>
        <v>0</v>
      </c>
      <c r="J90" s="406">
        <f t="shared" si="48"/>
        <v>0</v>
      </c>
      <c r="K90" s="406">
        <f t="shared" si="48"/>
        <v>0</v>
      </c>
      <c r="L90" s="406">
        <f t="shared" si="48"/>
        <v>0</v>
      </c>
      <c r="M90" s="407">
        <f t="shared" si="48"/>
        <v>0</v>
      </c>
    </row>
    <row r="91" spans="1:13" ht="15.75">
      <c r="A91" s="536"/>
      <c r="B91" s="613" t="s">
        <v>347</v>
      </c>
      <c r="C91" s="613"/>
      <c r="D91" s="412" t="s">
        <v>1237</v>
      </c>
      <c r="E91" s="400">
        <f t="shared" si="45"/>
        <v>0</v>
      </c>
      <c r="F91" s="406">
        <f t="shared" si="48"/>
        <v>0</v>
      </c>
      <c r="G91" s="406">
        <f t="shared" si="48"/>
        <v>0</v>
      </c>
      <c r="H91" s="406">
        <f t="shared" si="48"/>
        <v>0</v>
      </c>
      <c r="I91" s="406">
        <f t="shared" si="48"/>
        <v>0</v>
      </c>
      <c r="J91" s="406">
        <f t="shared" si="48"/>
        <v>0</v>
      </c>
      <c r="K91" s="406">
        <f t="shared" si="48"/>
        <v>0</v>
      </c>
      <c r="L91" s="406">
        <f t="shared" si="48"/>
        <v>0</v>
      </c>
      <c r="M91" s="407">
        <f t="shared" si="48"/>
        <v>0</v>
      </c>
    </row>
    <row r="92" spans="1:13" ht="15.75">
      <c r="A92" s="1123" t="s">
        <v>1236</v>
      </c>
      <c r="B92" s="1124"/>
      <c r="C92" s="1124"/>
      <c r="D92" s="412" t="s">
        <v>1235</v>
      </c>
      <c r="E92" s="400">
        <f t="shared" si="45"/>
        <v>0</v>
      </c>
      <c r="F92" s="406">
        <f aca="true" t="shared" si="49" ref="F92:M92">F93+F97+F104+F107</f>
        <v>0</v>
      </c>
      <c r="G92" s="406">
        <f t="shared" si="49"/>
        <v>0</v>
      </c>
      <c r="H92" s="406">
        <f t="shared" si="49"/>
        <v>0</v>
      </c>
      <c r="I92" s="406">
        <f t="shared" si="49"/>
        <v>0</v>
      </c>
      <c r="J92" s="406">
        <f t="shared" si="49"/>
        <v>0</v>
      </c>
      <c r="K92" s="406">
        <f t="shared" si="49"/>
        <v>0</v>
      </c>
      <c r="L92" s="406">
        <f t="shared" si="49"/>
        <v>0</v>
      </c>
      <c r="M92" s="407">
        <f t="shared" si="49"/>
        <v>0</v>
      </c>
    </row>
    <row r="93" spans="1:13" ht="15.75">
      <c r="A93" s="1123" t="s">
        <v>1234</v>
      </c>
      <c r="B93" s="1124"/>
      <c r="C93" s="1124"/>
      <c r="D93" s="412" t="s">
        <v>1233</v>
      </c>
      <c r="E93" s="400">
        <f t="shared" si="45"/>
        <v>0</v>
      </c>
      <c r="F93" s="406">
        <f aca="true" t="shared" si="50" ref="F93:M93">F95</f>
        <v>0</v>
      </c>
      <c r="G93" s="406">
        <f t="shared" si="50"/>
        <v>0</v>
      </c>
      <c r="H93" s="406">
        <f t="shared" si="50"/>
        <v>0</v>
      </c>
      <c r="I93" s="406">
        <f t="shared" si="50"/>
        <v>0</v>
      </c>
      <c r="J93" s="406">
        <f t="shared" si="50"/>
        <v>0</v>
      </c>
      <c r="K93" s="406">
        <f t="shared" si="50"/>
        <v>0</v>
      </c>
      <c r="L93" s="406">
        <f t="shared" si="50"/>
        <v>0</v>
      </c>
      <c r="M93" s="407">
        <f t="shared" si="50"/>
        <v>0</v>
      </c>
    </row>
    <row r="94" spans="1:13" ht="15.75">
      <c r="A94" s="598" t="s">
        <v>372</v>
      </c>
      <c r="B94" s="599"/>
      <c r="C94" s="599"/>
      <c r="D94" s="412"/>
      <c r="E94" s="400"/>
      <c r="F94" s="406"/>
      <c r="G94" s="406"/>
      <c r="H94" s="406"/>
      <c r="I94" s="406"/>
      <c r="J94" s="406"/>
      <c r="K94" s="406"/>
      <c r="L94" s="406"/>
      <c r="M94" s="407"/>
    </row>
    <row r="95" spans="1:13" ht="15.75">
      <c r="A95" s="536"/>
      <c r="B95" s="434" t="s">
        <v>1232</v>
      </c>
      <c r="C95" s="411"/>
      <c r="D95" s="412" t="s">
        <v>1231</v>
      </c>
      <c r="E95" s="400">
        <f>G95+H95+I95+J95</f>
        <v>0</v>
      </c>
      <c r="F95" s="406">
        <f aca="true" t="shared" si="51" ref="F95:M95">F96</f>
        <v>0</v>
      </c>
      <c r="G95" s="406">
        <f t="shared" si="51"/>
        <v>0</v>
      </c>
      <c r="H95" s="406">
        <f t="shared" si="51"/>
        <v>0</v>
      </c>
      <c r="I95" s="406">
        <f t="shared" si="51"/>
        <v>0</v>
      </c>
      <c r="J95" s="406">
        <f t="shared" si="51"/>
        <v>0</v>
      </c>
      <c r="K95" s="406">
        <f t="shared" si="51"/>
        <v>0</v>
      </c>
      <c r="L95" s="406">
        <f t="shared" si="51"/>
        <v>0</v>
      </c>
      <c r="M95" s="407">
        <f t="shared" si="51"/>
        <v>0</v>
      </c>
    </row>
    <row r="96" spans="1:13" ht="15.75">
      <c r="A96" s="536"/>
      <c r="B96" s="434"/>
      <c r="C96" s="411" t="s">
        <v>531</v>
      </c>
      <c r="D96" s="412" t="s">
        <v>1230</v>
      </c>
      <c r="E96" s="400">
        <f>G96+H96+I96+J96</f>
        <v>0</v>
      </c>
      <c r="F96" s="406">
        <f aca="true" t="shared" si="52" ref="F96:M96">F201+F307</f>
        <v>0</v>
      </c>
      <c r="G96" s="406">
        <f t="shared" si="52"/>
        <v>0</v>
      </c>
      <c r="H96" s="406">
        <f t="shared" si="52"/>
        <v>0</v>
      </c>
      <c r="I96" s="406">
        <f t="shared" si="52"/>
        <v>0</v>
      </c>
      <c r="J96" s="406">
        <f t="shared" si="52"/>
        <v>0</v>
      </c>
      <c r="K96" s="406">
        <f t="shared" si="52"/>
        <v>0</v>
      </c>
      <c r="L96" s="406">
        <f t="shared" si="52"/>
        <v>0</v>
      </c>
      <c r="M96" s="407">
        <f t="shared" si="52"/>
        <v>0</v>
      </c>
    </row>
    <row r="97" spans="1:13" ht="15.75">
      <c r="A97" s="1123" t="s">
        <v>1352</v>
      </c>
      <c r="B97" s="1124"/>
      <c r="C97" s="1124"/>
      <c r="D97" s="412" t="s">
        <v>1228</v>
      </c>
      <c r="E97" s="400">
        <f>G97+H97+I97+J97</f>
        <v>0</v>
      </c>
      <c r="F97" s="406">
        <f aca="true" t="shared" si="53" ref="F97:M97">F99+F102+F103</f>
        <v>0</v>
      </c>
      <c r="G97" s="406">
        <f t="shared" si="53"/>
        <v>0</v>
      </c>
      <c r="H97" s="406">
        <f t="shared" si="53"/>
        <v>0</v>
      </c>
      <c r="I97" s="406">
        <f t="shared" si="53"/>
        <v>0</v>
      </c>
      <c r="J97" s="406">
        <f t="shared" si="53"/>
        <v>0</v>
      </c>
      <c r="K97" s="406">
        <f t="shared" si="53"/>
        <v>0</v>
      </c>
      <c r="L97" s="406">
        <f t="shared" si="53"/>
        <v>0</v>
      </c>
      <c r="M97" s="407">
        <f t="shared" si="53"/>
        <v>0</v>
      </c>
    </row>
    <row r="98" spans="1:13" ht="15.75">
      <c r="A98" s="598" t="s">
        <v>372</v>
      </c>
      <c r="B98" s="599"/>
      <c r="C98" s="599"/>
      <c r="D98" s="412"/>
      <c r="E98" s="400"/>
      <c r="F98" s="406"/>
      <c r="G98" s="406"/>
      <c r="H98" s="406"/>
      <c r="I98" s="406"/>
      <c r="J98" s="406"/>
      <c r="K98" s="406"/>
      <c r="L98" s="406"/>
      <c r="M98" s="407"/>
    </row>
    <row r="99" spans="1:13" ht="15.75">
      <c r="A99" s="598"/>
      <c r="B99" s="412" t="s">
        <v>1227</v>
      </c>
      <c r="C99" s="599"/>
      <c r="D99" s="412" t="s">
        <v>1226</v>
      </c>
      <c r="E99" s="400">
        <f aca="true" t="shared" si="54" ref="E99:E104">G99+H99+I99+J99</f>
        <v>0</v>
      </c>
      <c r="F99" s="406">
        <f aca="true" t="shared" si="55" ref="F99:M99">F100+F101</f>
        <v>0</v>
      </c>
      <c r="G99" s="406">
        <f t="shared" si="55"/>
        <v>0</v>
      </c>
      <c r="H99" s="406">
        <f t="shared" si="55"/>
        <v>0</v>
      </c>
      <c r="I99" s="406">
        <f t="shared" si="55"/>
        <v>0</v>
      </c>
      <c r="J99" s="406">
        <f t="shared" si="55"/>
        <v>0</v>
      </c>
      <c r="K99" s="406">
        <f t="shared" si="55"/>
        <v>0</v>
      </c>
      <c r="L99" s="406">
        <f t="shared" si="55"/>
        <v>0</v>
      </c>
      <c r="M99" s="407">
        <f t="shared" si="55"/>
        <v>0</v>
      </c>
    </row>
    <row r="100" spans="1:13" ht="15.75">
      <c r="A100" s="598"/>
      <c r="B100" s="599"/>
      <c r="C100" s="412" t="s">
        <v>8</v>
      </c>
      <c r="D100" s="412" t="s">
        <v>1225</v>
      </c>
      <c r="E100" s="400">
        <f t="shared" si="54"/>
        <v>0</v>
      </c>
      <c r="F100" s="406">
        <f aca="true" t="shared" si="56" ref="F100:M103">F205+F311</f>
        <v>0</v>
      </c>
      <c r="G100" s="406">
        <f t="shared" si="56"/>
        <v>0</v>
      </c>
      <c r="H100" s="406">
        <f t="shared" si="56"/>
        <v>0</v>
      </c>
      <c r="I100" s="406">
        <f t="shared" si="56"/>
        <v>0</v>
      </c>
      <c r="J100" s="406">
        <f t="shared" si="56"/>
        <v>0</v>
      </c>
      <c r="K100" s="406">
        <f t="shared" si="56"/>
        <v>0</v>
      </c>
      <c r="L100" s="406">
        <f t="shared" si="56"/>
        <v>0</v>
      </c>
      <c r="M100" s="407">
        <f t="shared" si="56"/>
        <v>0</v>
      </c>
    </row>
    <row r="101" spans="1:13" ht="15.75">
      <c r="A101" s="536"/>
      <c r="B101" s="411"/>
      <c r="C101" s="411" t="s">
        <v>514</v>
      </c>
      <c r="D101" s="412" t="s">
        <v>1224</v>
      </c>
      <c r="E101" s="400">
        <f t="shared" si="54"/>
        <v>0</v>
      </c>
      <c r="F101" s="406">
        <f t="shared" si="56"/>
        <v>0</v>
      </c>
      <c r="G101" s="406">
        <f t="shared" si="56"/>
        <v>0</v>
      </c>
      <c r="H101" s="406">
        <f t="shared" si="56"/>
        <v>0</v>
      </c>
      <c r="I101" s="406">
        <f t="shared" si="56"/>
        <v>0</v>
      </c>
      <c r="J101" s="406">
        <f t="shared" si="56"/>
        <v>0</v>
      </c>
      <c r="K101" s="406">
        <f t="shared" si="56"/>
        <v>0</v>
      </c>
      <c r="L101" s="406">
        <f t="shared" si="56"/>
        <v>0</v>
      </c>
      <c r="M101" s="407">
        <f t="shared" si="56"/>
        <v>0</v>
      </c>
    </row>
    <row r="102" spans="1:13" ht="15.75">
      <c r="A102" s="536"/>
      <c r="B102" s="1140" t="s">
        <v>1223</v>
      </c>
      <c r="C102" s="1140"/>
      <c r="D102" s="412" t="s">
        <v>1222</v>
      </c>
      <c r="E102" s="400">
        <f t="shared" si="54"/>
        <v>0</v>
      </c>
      <c r="F102" s="406">
        <f t="shared" si="56"/>
        <v>0</v>
      </c>
      <c r="G102" s="406">
        <f t="shared" si="56"/>
        <v>0</v>
      </c>
      <c r="H102" s="406">
        <f t="shared" si="56"/>
        <v>0</v>
      </c>
      <c r="I102" s="406">
        <f t="shared" si="56"/>
        <v>0</v>
      </c>
      <c r="J102" s="406">
        <f t="shared" si="56"/>
        <v>0</v>
      </c>
      <c r="K102" s="406">
        <f t="shared" si="56"/>
        <v>0</v>
      </c>
      <c r="L102" s="406">
        <f t="shared" si="56"/>
        <v>0</v>
      </c>
      <c r="M102" s="407">
        <f t="shared" si="56"/>
        <v>0</v>
      </c>
    </row>
    <row r="103" spans="1:13" s="424" customFormat="1" ht="15.75">
      <c r="A103" s="614"/>
      <c r="B103" s="1110" t="s">
        <v>185</v>
      </c>
      <c r="C103" s="1110"/>
      <c r="D103" s="615" t="s">
        <v>1221</v>
      </c>
      <c r="E103" s="400">
        <f t="shared" si="54"/>
        <v>0</v>
      </c>
      <c r="F103" s="406">
        <f t="shared" si="56"/>
        <v>0</v>
      </c>
      <c r="G103" s="406">
        <f t="shared" si="56"/>
        <v>0</v>
      </c>
      <c r="H103" s="406">
        <f t="shared" si="56"/>
        <v>0</v>
      </c>
      <c r="I103" s="406">
        <f t="shared" si="56"/>
        <v>0</v>
      </c>
      <c r="J103" s="406">
        <f t="shared" si="56"/>
        <v>0</v>
      </c>
      <c r="K103" s="406">
        <f t="shared" si="56"/>
        <v>0</v>
      </c>
      <c r="L103" s="406">
        <f t="shared" si="56"/>
        <v>0</v>
      </c>
      <c r="M103" s="407">
        <f t="shared" si="56"/>
        <v>0</v>
      </c>
    </row>
    <row r="104" spans="1:13" ht="15.75">
      <c r="A104" s="402" t="s">
        <v>1220</v>
      </c>
      <c r="B104" s="411"/>
      <c r="C104" s="607"/>
      <c r="D104" s="412" t="s">
        <v>1219</v>
      </c>
      <c r="E104" s="400">
        <f t="shared" si="54"/>
        <v>0</v>
      </c>
      <c r="F104" s="406">
        <f aca="true" t="shared" si="57" ref="F104:M104">F106</f>
        <v>0</v>
      </c>
      <c r="G104" s="406">
        <f t="shared" si="57"/>
        <v>0</v>
      </c>
      <c r="H104" s="406">
        <f t="shared" si="57"/>
        <v>0</v>
      </c>
      <c r="I104" s="406">
        <f t="shared" si="57"/>
        <v>0</v>
      </c>
      <c r="J104" s="406">
        <f t="shared" si="57"/>
        <v>0</v>
      </c>
      <c r="K104" s="406">
        <f t="shared" si="57"/>
        <v>0</v>
      </c>
      <c r="L104" s="406">
        <f t="shared" si="57"/>
        <v>0</v>
      </c>
      <c r="M104" s="407">
        <f t="shared" si="57"/>
        <v>0</v>
      </c>
    </row>
    <row r="105" spans="1:13" ht="15.75">
      <c r="A105" s="598" t="s">
        <v>372</v>
      </c>
      <c r="B105" s="599"/>
      <c r="C105" s="599"/>
      <c r="D105" s="412"/>
      <c r="E105" s="400"/>
      <c r="F105" s="406"/>
      <c r="G105" s="406"/>
      <c r="H105" s="406"/>
      <c r="I105" s="406"/>
      <c r="J105" s="406"/>
      <c r="K105" s="406"/>
      <c r="L105" s="406"/>
      <c r="M105" s="407"/>
    </row>
    <row r="106" spans="1:13" ht="15.75">
      <c r="A106" s="616"/>
      <c r="B106" s="434" t="s">
        <v>402</v>
      </c>
      <c r="C106" s="617"/>
      <c r="D106" s="412" t="s">
        <v>1218</v>
      </c>
      <c r="E106" s="400">
        <f>G106+H106+I106+J106</f>
        <v>0</v>
      </c>
      <c r="F106" s="406">
        <f aca="true" t="shared" si="58" ref="F106:M106">F211+F317</f>
        <v>0</v>
      </c>
      <c r="G106" s="406">
        <f t="shared" si="58"/>
        <v>0</v>
      </c>
      <c r="H106" s="406">
        <f t="shared" si="58"/>
        <v>0</v>
      </c>
      <c r="I106" s="406">
        <f t="shared" si="58"/>
        <v>0</v>
      </c>
      <c r="J106" s="406">
        <f t="shared" si="58"/>
        <v>0</v>
      </c>
      <c r="K106" s="406">
        <f t="shared" si="58"/>
        <v>0</v>
      </c>
      <c r="L106" s="406">
        <f t="shared" si="58"/>
        <v>0</v>
      </c>
      <c r="M106" s="407">
        <f t="shared" si="58"/>
        <v>0</v>
      </c>
    </row>
    <row r="107" spans="1:13" ht="15.75">
      <c r="A107" s="402" t="s">
        <v>1217</v>
      </c>
      <c r="B107" s="411"/>
      <c r="C107" s="411"/>
      <c r="D107" s="412" t="s">
        <v>1216</v>
      </c>
      <c r="E107" s="400">
        <f>G107+H107+I107+J107</f>
        <v>0</v>
      </c>
      <c r="F107" s="406">
        <f aca="true" t="shared" si="59" ref="F107:M107">F109</f>
        <v>0</v>
      </c>
      <c r="G107" s="406">
        <f t="shared" si="59"/>
        <v>0</v>
      </c>
      <c r="H107" s="406">
        <f t="shared" si="59"/>
        <v>0</v>
      </c>
      <c r="I107" s="406">
        <f t="shared" si="59"/>
        <v>0</v>
      </c>
      <c r="J107" s="406">
        <f t="shared" si="59"/>
        <v>0</v>
      </c>
      <c r="K107" s="406">
        <f t="shared" si="59"/>
        <v>0</v>
      </c>
      <c r="L107" s="406">
        <f t="shared" si="59"/>
        <v>0</v>
      </c>
      <c r="M107" s="407">
        <f t="shared" si="59"/>
        <v>0</v>
      </c>
    </row>
    <row r="108" spans="1:13" ht="15.75">
      <c r="A108" s="598" t="s">
        <v>372</v>
      </c>
      <c r="B108" s="599"/>
      <c r="C108" s="599"/>
      <c r="D108" s="412"/>
      <c r="E108" s="400"/>
      <c r="F108" s="406"/>
      <c r="G108" s="406"/>
      <c r="H108" s="406"/>
      <c r="I108" s="406"/>
      <c r="J108" s="406"/>
      <c r="K108" s="406"/>
      <c r="L108" s="406"/>
      <c r="M108" s="407"/>
    </row>
    <row r="109" spans="1:13" ht="15.75">
      <c r="A109" s="402"/>
      <c r="B109" s="411" t="s">
        <v>258</v>
      </c>
      <c r="C109" s="411"/>
      <c r="D109" s="412" t="s">
        <v>1215</v>
      </c>
      <c r="E109" s="400">
        <f aca="true" t="shared" si="60" ref="E109:E132">G109+H109+I109+J109</f>
        <v>0</v>
      </c>
      <c r="F109" s="406">
        <f aca="true" t="shared" si="61" ref="F109:M109">F214+F317</f>
        <v>0</v>
      </c>
      <c r="G109" s="406">
        <f t="shared" si="61"/>
        <v>0</v>
      </c>
      <c r="H109" s="406">
        <f t="shared" si="61"/>
        <v>0</v>
      </c>
      <c r="I109" s="406">
        <f t="shared" si="61"/>
        <v>0</v>
      </c>
      <c r="J109" s="406">
        <f t="shared" si="61"/>
        <v>0</v>
      </c>
      <c r="K109" s="406">
        <f t="shared" si="61"/>
        <v>0</v>
      </c>
      <c r="L109" s="406">
        <f t="shared" si="61"/>
        <v>0</v>
      </c>
      <c r="M109" s="407">
        <f t="shared" si="61"/>
        <v>0</v>
      </c>
    </row>
    <row r="110" spans="1:13" ht="15.75">
      <c r="A110" s="600" t="s">
        <v>1214</v>
      </c>
      <c r="B110" s="618"/>
      <c r="C110" s="618"/>
      <c r="D110" s="412" t="s">
        <v>1213</v>
      </c>
      <c r="E110" s="400">
        <f t="shared" si="60"/>
        <v>7075</v>
      </c>
      <c r="F110" s="406">
        <f aca="true" t="shared" si="62" ref="F110:M110">F111+F114</f>
        <v>0</v>
      </c>
      <c r="G110" s="406">
        <f t="shared" si="62"/>
        <v>7364</v>
      </c>
      <c r="H110" s="406">
        <f t="shared" si="62"/>
        <v>588</v>
      </c>
      <c r="I110" s="406">
        <f t="shared" si="62"/>
        <v>-391</v>
      </c>
      <c r="J110" s="406">
        <f t="shared" si="62"/>
        <v>-486</v>
      </c>
      <c r="K110" s="406">
        <f t="shared" si="62"/>
        <v>-5101</v>
      </c>
      <c r="L110" s="406">
        <f t="shared" si="62"/>
        <v>-3629</v>
      </c>
      <c r="M110" s="407">
        <f t="shared" si="62"/>
        <v>-2443</v>
      </c>
    </row>
    <row r="111" spans="1:13" ht="18.75" customHeight="1">
      <c r="A111" s="619" t="s">
        <v>1362</v>
      </c>
      <c r="B111" s="620"/>
      <c r="C111" s="620"/>
      <c r="D111" s="412" t="s">
        <v>1211</v>
      </c>
      <c r="E111" s="400">
        <f t="shared" si="60"/>
        <v>7075</v>
      </c>
      <c r="F111" s="406">
        <f aca="true" t="shared" si="63" ref="F111:M111">F112+F113</f>
        <v>0</v>
      </c>
      <c r="G111" s="406">
        <f t="shared" si="63"/>
        <v>7364</v>
      </c>
      <c r="H111" s="406">
        <f t="shared" si="63"/>
        <v>588</v>
      </c>
      <c r="I111" s="406">
        <f t="shared" si="63"/>
        <v>-391</v>
      </c>
      <c r="J111" s="406">
        <f t="shared" si="63"/>
        <v>-486</v>
      </c>
      <c r="K111" s="406">
        <f t="shared" si="63"/>
        <v>-5101</v>
      </c>
      <c r="L111" s="406">
        <f t="shared" si="63"/>
        <v>-3629</v>
      </c>
      <c r="M111" s="407">
        <f t="shared" si="63"/>
        <v>-2443</v>
      </c>
    </row>
    <row r="112" spans="1:13" s="424" customFormat="1" ht="18.75" customHeight="1">
      <c r="A112" s="621"/>
      <c r="B112" s="1181" t="s">
        <v>129</v>
      </c>
      <c r="C112" s="1181"/>
      <c r="D112" s="465" t="s">
        <v>1350</v>
      </c>
      <c r="E112" s="400">
        <f t="shared" si="60"/>
        <v>5796</v>
      </c>
      <c r="F112" s="622">
        <f aca="true" t="shared" si="64" ref="F112:M112">F217</f>
        <v>0</v>
      </c>
      <c r="G112" s="622">
        <f t="shared" si="64"/>
        <v>6696</v>
      </c>
      <c r="H112" s="622">
        <f t="shared" si="64"/>
        <v>112</v>
      </c>
      <c r="I112" s="622">
        <f t="shared" si="64"/>
        <v>-507</v>
      </c>
      <c r="J112" s="622">
        <f t="shared" si="64"/>
        <v>-505</v>
      </c>
      <c r="K112" s="622">
        <f t="shared" si="64"/>
        <v>-5980</v>
      </c>
      <c r="L112" s="622">
        <f t="shared" si="64"/>
        <v>-4497</v>
      </c>
      <c r="M112" s="623">
        <f t="shared" si="64"/>
        <v>-3366</v>
      </c>
    </row>
    <row r="113" spans="1:13" s="424" customFormat="1" ht="18.75" customHeight="1">
      <c r="A113" s="621"/>
      <c r="B113" s="1181" t="s">
        <v>131</v>
      </c>
      <c r="C113" s="1181"/>
      <c r="D113" s="465" t="s">
        <v>1210</v>
      </c>
      <c r="E113" s="400">
        <f t="shared" si="60"/>
        <v>1279</v>
      </c>
      <c r="F113" s="622">
        <f aca="true" t="shared" si="65" ref="F113:M113">F323</f>
        <v>0</v>
      </c>
      <c r="G113" s="622">
        <f t="shared" si="65"/>
        <v>668</v>
      </c>
      <c r="H113" s="622">
        <f t="shared" si="65"/>
        <v>476</v>
      </c>
      <c r="I113" s="622">
        <f t="shared" si="65"/>
        <v>116</v>
      </c>
      <c r="J113" s="622">
        <f t="shared" si="65"/>
        <v>19</v>
      </c>
      <c r="K113" s="622">
        <f t="shared" si="65"/>
        <v>879</v>
      </c>
      <c r="L113" s="622">
        <f t="shared" si="65"/>
        <v>868</v>
      </c>
      <c r="M113" s="623">
        <f t="shared" si="65"/>
        <v>923</v>
      </c>
    </row>
    <row r="114" spans="1:13" ht="18.75" customHeight="1">
      <c r="A114" s="536" t="s">
        <v>1746</v>
      </c>
      <c r="B114" s="411"/>
      <c r="C114" s="411"/>
      <c r="D114" s="412" t="s">
        <v>1209</v>
      </c>
      <c r="E114" s="400">
        <f t="shared" si="60"/>
        <v>0</v>
      </c>
      <c r="F114" s="406">
        <f aca="true" t="shared" si="66" ref="F114:M114">F115+F116</f>
        <v>0</v>
      </c>
      <c r="G114" s="406">
        <f t="shared" si="66"/>
        <v>0</v>
      </c>
      <c r="H114" s="406">
        <f t="shared" si="66"/>
        <v>0</v>
      </c>
      <c r="I114" s="406">
        <f t="shared" si="66"/>
        <v>0</v>
      </c>
      <c r="J114" s="406">
        <f t="shared" si="66"/>
        <v>0</v>
      </c>
      <c r="K114" s="406">
        <f t="shared" si="66"/>
        <v>0</v>
      </c>
      <c r="L114" s="406">
        <f t="shared" si="66"/>
        <v>0</v>
      </c>
      <c r="M114" s="407">
        <f t="shared" si="66"/>
        <v>0</v>
      </c>
    </row>
    <row r="115" spans="1:13" s="424" customFormat="1" ht="18.75" customHeight="1">
      <c r="A115" s="624"/>
      <c r="B115" s="1186" t="s">
        <v>595</v>
      </c>
      <c r="C115" s="1186"/>
      <c r="D115" s="445" t="s">
        <v>1349</v>
      </c>
      <c r="E115" s="400">
        <f t="shared" si="60"/>
        <v>0</v>
      </c>
      <c r="F115" s="422">
        <f aca="true" t="shared" si="67" ref="F115:M115">F219</f>
        <v>0</v>
      </c>
      <c r="G115" s="422">
        <f t="shared" si="67"/>
        <v>0</v>
      </c>
      <c r="H115" s="422">
        <f t="shared" si="67"/>
        <v>0</v>
      </c>
      <c r="I115" s="422">
        <f t="shared" si="67"/>
        <v>0</v>
      </c>
      <c r="J115" s="422">
        <f t="shared" si="67"/>
        <v>0</v>
      </c>
      <c r="K115" s="422">
        <f t="shared" si="67"/>
        <v>0</v>
      </c>
      <c r="L115" s="422">
        <f t="shared" si="67"/>
        <v>0</v>
      </c>
      <c r="M115" s="612">
        <f t="shared" si="67"/>
        <v>0</v>
      </c>
    </row>
    <row r="116" spans="1:13" s="424" customFormat="1" ht="18.75" customHeight="1">
      <c r="A116" s="625"/>
      <c r="B116" s="1197" t="s">
        <v>682</v>
      </c>
      <c r="C116" s="1197"/>
      <c r="D116" s="465" t="s">
        <v>1208</v>
      </c>
      <c r="E116" s="400">
        <f t="shared" si="60"/>
        <v>0</v>
      </c>
      <c r="F116" s="622">
        <f aca="true" t="shared" si="68" ref="F116:M116">F325</f>
        <v>0</v>
      </c>
      <c r="G116" s="622">
        <f t="shared" si="68"/>
        <v>0</v>
      </c>
      <c r="H116" s="622">
        <f t="shared" si="68"/>
        <v>0</v>
      </c>
      <c r="I116" s="622">
        <f t="shared" si="68"/>
        <v>0</v>
      </c>
      <c r="J116" s="622">
        <f t="shared" si="68"/>
        <v>0</v>
      </c>
      <c r="K116" s="622">
        <f t="shared" si="68"/>
        <v>0</v>
      </c>
      <c r="L116" s="622">
        <f t="shared" si="68"/>
        <v>0</v>
      </c>
      <c r="M116" s="623">
        <f t="shared" si="68"/>
        <v>0</v>
      </c>
    </row>
    <row r="117" spans="1:13" ht="42.75" customHeight="1">
      <c r="A117" s="1198" t="s">
        <v>1361</v>
      </c>
      <c r="B117" s="1199"/>
      <c r="C117" s="1199"/>
      <c r="D117" s="626" t="s">
        <v>1347</v>
      </c>
      <c r="E117" s="514">
        <f t="shared" si="60"/>
        <v>118216</v>
      </c>
      <c r="F117" s="514">
        <f aca="true" t="shared" si="69" ref="F117:M117">F118+F124+F131+F181+F197</f>
        <v>0</v>
      </c>
      <c r="G117" s="514">
        <f t="shared" si="69"/>
        <v>39146</v>
      </c>
      <c r="H117" s="514">
        <f t="shared" si="69"/>
        <v>30999</v>
      </c>
      <c r="I117" s="514">
        <f t="shared" si="69"/>
        <v>24334</v>
      </c>
      <c r="J117" s="514">
        <f t="shared" si="69"/>
        <v>23737</v>
      </c>
      <c r="K117" s="514">
        <f t="shared" si="69"/>
        <v>124488</v>
      </c>
      <c r="L117" s="514">
        <f t="shared" si="69"/>
        <v>130719</v>
      </c>
      <c r="M117" s="627">
        <f t="shared" si="69"/>
        <v>136609</v>
      </c>
    </row>
    <row r="118" spans="1:13" ht="18" customHeight="1">
      <c r="A118" s="1189" t="s">
        <v>1360</v>
      </c>
      <c r="B118" s="1190"/>
      <c r="C118" s="1190"/>
      <c r="D118" s="628" t="s">
        <v>1345</v>
      </c>
      <c r="E118" s="406">
        <f t="shared" si="60"/>
        <v>11265</v>
      </c>
      <c r="F118" s="406">
        <f aca="true" t="shared" si="70" ref="F118:M118">F119+F123</f>
        <v>0</v>
      </c>
      <c r="G118" s="406">
        <f t="shared" si="70"/>
        <v>2581</v>
      </c>
      <c r="H118" s="406">
        <f t="shared" si="70"/>
        <v>3024</v>
      </c>
      <c r="I118" s="406">
        <f t="shared" si="70"/>
        <v>2884</v>
      </c>
      <c r="J118" s="406">
        <f t="shared" si="70"/>
        <v>2776</v>
      </c>
      <c r="K118" s="406">
        <f t="shared" si="70"/>
        <v>11862</v>
      </c>
      <c r="L118" s="406">
        <f t="shared" si="70"/>
        <v>12455</v>
      </c>
      <c r="M118" s="407">
        <f t="shared" si="70"/>
        <v>13016</v>
      </c>
    </row>
    <row r="119" spans="1:13" ht="18" customHeight="1">
      <c r="A119" s="409" t="s">
        <v>1339</v>
      </c>
      <c r="B119" s="596"/>
      <c r="C119" s="403"/>
      <c r="D119" s="597" t="s">
        <v>1338</v>
      </c>
      <c r="E119" s="406">
        <f t="shared" si="60"/>
        <v>11265</v>
      </c>
      <c r="F119" s="406">
        <f aca="true" t="shared" si="71" ref="F119:M119">F121+F122</f>
        <v>0</v>
      </c>
      <c r="G119" s="406">
        <f t="shared" si="71"/>
        <v>2581</v>
      </c>
      <c r="H119" s="406">
        <f t="shared" si="71"/>
        <v>3024</v>
      </c>
      <c r="I119" s="406">
        <f t="shared" si="71"/>
        <v>2884</v>
      </c>
      <c r="J119" s="406">
        <f t="shared" si="71"/>
        <v>2776</v>
      </c>
      <c r="K119" s="406">
        <f t="shared" si="71"/>
        <v>11862</v>
      </c>
      <c r="L119" s="406">
        <f t="shared" si="71"/>
        <v>12455</v>
      </c>
      <c r="M119" s="407">
        <f t="shared" si="71"/>
        <v>13016</v>
      </c>
    </row>
    <row r="120" spans="1:13" ht="18" customHeight="1">
      <c r="A120" s="598" t="s">
        <v>372</v>
      </c>
      <c r="B120" s="599"/>
      <c r="C120" s="599"/>
      <c r="D120" s="412"/>
      <c r="E120" s="406">
        <f t="shared" si="60"/>
        <v>0</v>
      </c>
      <c r="F120" s="406"/>
      <c r="G120" s="406"/>
      <c r="H120" s="406"/>
      <c r="I120" s="406"/>
      <c r="J120" s="406"/>
      <c r="K120" s="406"/>
      <c r="L120" s="406"/>
      <c r="M120" s="407"/>
    </row>
    <row r="121" spans="1:13" ht="18" customHeight="1">
      <c r="A121" s="402"/>
      <c r="B121" s="411" t="s">
        <v>392</v>
      </c>
      <c r="C121" s="403"/>
      <c r="D121" s="59" t="s">
        <v>1337</v>
      </c>
      <c r="E121" s="523">
        <f t="shared" si="60"/>
        <v>11265</v>
      </c>
      <c r="F121" s="406"/>
      <c r="G121" s="406">
        <v>2581</v>
      </c>
      <c r="H121" s="406">
        <v>3024</v>
      </c>
      <c r="I121" s="406">
        <v>2884</v>
      </c>
      <c r="J121" s="406">
        <v>2776</v>
      </c>
      <c r="K121" s="406">
        <v>11862</v>
      </c>
      <c r="L121" s="406">
        <v>12455</v>
      </c>
      <c r="M121" s="407">
        <v>13016</v>
      </c>
    </row>
    <row r="122" spans="1:13" ht="18" customHeight="1">
      <c r="A122" s="402"/>
      <c r="B122" s="411" t="s">
        <v>1336</v>
      </c>
      <c r="C122" s="403"/>
      <c r="D122" s="59" t="s">
        <v>1335</v>
      </c>
      <c r="E122" s="406">
        <f t="shared" si="60"/>
        <v>0</v>
      </c>
      <c r="F122" s="406"/>
      <c r="G122" s="406"/>
      <c r="H122" s="406"/>
      <c r="I122" s="406"/>
      <c r="J122" s="406"/>
      <c r="K122" s="406"/>
      <c r="L122" s="406"/>
      <c r="M122" s="407"/>
    </row>
    <row r="123" spans="1:13" ht="15.75">
      <c r="A123" s="600" t="s">
        <v>1359</v>
      </c>
      <c r="B123" s="601"/>
      <c r="C123" s="601"/>
      <c r="D123" s="522" t="s">
        <v>1358</v>
      </c>
      <c r="E123" s="406">
        <f t="shared" si="60"/>
        <v>0</v>
      </c>
      <c r="F123" s="406"/>
      <c r="G123" s="406"/>
      <c r="H123" s="406"/>
      <c r="I123" s="406"/>
      <c r="J123" s="406"/>
      <c r="K123" s="406"/>
      <c r="L123" s="406"/>
      <c r="M123" s="407"/>
    </row>
    <row r="124" spans="1:13" ht="42" customHeight="1">
      <c r="A124" s="1191" t="s">
        <v>1334</v>
      </c>
      <c r="B124" s="1192"/>
      <c r="C124" s="1192"/>
      <c r="D124" s="522" t="s">
        <v>1333</v>
      </c>
      <c r="E124" s="406">
        <f t="shared" si="60"/>
        <v>50442</v>
      </c>
      <c r="F124" s="406">
        <f aca="true" t="shared" si="72" ref="F124:M124">F125</f>
        <v>0</v>
      </c>
      <c r="G124" s="406">
        <f t="shared" si="72"/>
        <v>14729</v>
      </c>
      <c r="H124" s="406">
        <f t="shared" si="72"/>
        <v>14802</v>
      </c>
      <c r="I124" s="406">
        <f t="shared" si="72"/>
        <v>10958</v>
      </c>
      <c r="J124" s="406">
        <f t="shared" si="72"/>
        <v>9953</v>
      </c>
      <c r="K124" s="406">
        <f t="shared" si="72"/>
        <v>53121</v>
      </c>
      <c r="L124" s="406">
        <f t="shared" si="72"/>
        <v>55783</v>
      </c>
      <c r="M124" s="407">
        <f t="shared" si="72"/>
        <v>58298</v>
      </c>
    </row>
    <row r="125" spans="1:13" ht="15.75">
      <c r="A125" s="1191" t="s">
        <v>1332</v>
      </c>
      <c r="B125" s="1192"/>
      <c r="C125" s="1192"/>
      <c r="D125" s="122" t="s">
        <v>1331</v>
      </c>
      <c r="E125" s="406">
        <f t="shared" si="60"/>
        <v>50442</v>
      </c>
      <c r="F125" s="406">
        <f aca="true" t="shared" si="73" ref="F125:M125">F127+F129+F130</f>
        <v>0</v>
      </c>
      <c r="G125" s="406">
        <f t="shared" si="73"/>
        <v>14729</v>
      </c>
      <c r="H125" s="406">
        <f t="shared" si="73"/>
        <v>14802</v>
      </c>
      <c r="I125" s="406">
        <f t="shared" si="73"/>
        <v>10958</v>
      </c>
      <c r="J125" s="406">
        <f t="shared" si="73"/>
        <v>9953</v>
      </c>
      <c r="K125" s="406">
        <f t="shared" si="73"/>
        <v>53121</v>
      </c>
      <c r="L125" s="406">
        <f t="shared" si="73"/>
        <v>55783</v>
      </c>
      <c r="M125" s="407">
        <f t="shared" si="73"/>
        <v>58298</v>
      </c>
    </row>
    <row r="126" spans="1:13" ht="15.75">
      <c r="A126" s="598" t="s">
        <v>372</v>
      </c>
      <c r="B126" s="599"/>
      <c r="C126" s="599"/>
      <c r="D126" s="531"/>
      <c r="E126" s="406">
        <f t="shared" si="60"/>
        <v>0</v>
      </c>
      <c r="F126" s="406"/>
      <c r="G126" s="406"/>
      <c r="H126" s="406"/>
      <c r="I126" s="406"/>
      <c r="J126" s="406"/>
      <c r="K126" s="406"/>
      <c r="L126" s="406"/>
      <c r="M126" s="407"/>
    </row>
    <row r="127" spans="1:13" ht="18" customHeight="1">
      <c r="A127" s="603"/>
      <c r="B127" s="604" t="s">
        <v>1330</v>
      </c>
      <c r="C127" s="403"/>
      <c r="D127" s="531" t="s">
        <v>1329</v>
      </c>
      <c r="E127" s="406">
        <f t="shared" si="60"/>
        <v>50442</v>
      </c>
      <c r="F127" s="406">
        <f aca="true" t="shared" si="74" ref="F127:M127">F128</f>
        <v>0</v>
      </c>
      <c r="G127" s="406">
        <f t="shared" si="74"/>
        <v>14729</v>
      </c>
      <c r="H127" s="406">
        <f t="shared" si="74"/>
        <v>14802</v>
      </c>
      <c r="I127" s="406">
        <f t="shared" si="74"/>
        <v>10958</v>
      </c>
      <c r="J127" s="406">
        <f t="shared" si="74"/>
        <v>9953</v>
      </c>
      <c r="K127" s="406">
        <f t="shared" si="74"/>
        <v>53121</v>
      </c>
      <c r="L127" s="406">
        <f t="shared" si="74"/>
        <v>55783</v>
      </c>
      <c r="M127" s="407">
        <f t="shared" si="74"/>
        <v>58298</v>
      </c>
    </row>
    <row r="128" spans="1:13" ht="18" customHeight="1">
      <c r="A128" s="603"/>
      <c r="B128" s="604"/>
      <c r="C128" s="434" t="s">
        <v>245</v>
      </c>
      <c r="D128" s="531" t="s">
        <v>1328</v>
      </c>
      <c r="E128" s="406">
        <f t="shared" si="60"/>
        <v>50442</v>
      </c>
      <c r="F128" s="406"/>
      <c r="G128" s="406">
        <v>14729</v>
      </c>
      <c r="H128" s="406">
        <v>14802</v>
      </c>
      <c r="I128" s="406">
        <v>10958</v>
      </c>
      <c r="J128" s="406">
        <v>9953</v>
      </c>
      <c r="K128" s="406">
        <v>53121</v>
      </c>
      <c r="L128" s="406">
        <v>55783</v>
      </c>
      <c r="M128" s="407">
        <v>58298</v>
      </c>
    </row>
    <row r="129" spans="1:13" ht="18" customHeight="1">
      <c r="A129" s="603"/>
      <c r="B129" s="1195" t="s">
        <v>1327</v>
      </c>
      <c r="C129" s="1195"/>
      <c r="D129" s="531" t="s">
        <v>1326</v>
      </c>
      <c r="E129" s="406">
        <f t="shared" si="60"/>
        <v>0</v>
      </c>
      <c r="F129" s="406"/>
      <c r="G129" s="406"/>
      <c r="H129" s="406"/>
      <c r="I129" s="406"/>
      <c r="J129" s="406"/>
      <c r="K129" s="406"/>
      <c r="L129" s="406"/>
      <c r="M129" s="407"/>
    </row>
    <row r="130" spans="1:13" ht="15.75">
      <c r="A130" s="603"/>
      <c r="B130" s="604" t="s">
        <v>39</v>
      </c>
      <c r="C130" s="403"/>
      <c r="D130" s="531" t="s">
        <v>1325</v>
      </c>
      <c r="E130" s="406">
        <f t="shared" si="60"/>
        <v>0</v>
      </c>
      <c r="F130" s="406"/>
      <c r="G130" s="406"/>
      <c r="H130" s="406"/>
      <c r="I130" s="406"/>
      <c r="J130" s="406"/>
      <c r="K130" s="406"/>
      <c r="L130" s="406"/>
      <c r="M130" s="407"/>
    </row>
    <row r="131" spans="1:13" ht="36" customHeight="1">
      <c r="A131" s="1123" t="s">
        <v>1324</v>
      </c>
      <c r="B131" s="1124"/>
      <c r="C131" s="1124"/>
      <c r="D131" s="122" t="s">
        <v>1323</v>
      </c>
      <c r="E131" s="406">
        <f t="shared" si="60"/>
        <v>34635</v>
      </c>
      <c r="F131" s="406">
        <f aca="true" t="shared" si="75" ref="F131:M131">F132+F148+F156+F173</f>
        <v>0</v>
      </c>
      <c r="G131" s="406">
        <f t="shared" si="75"/>
        <v>12812</v>
      </c>
      <c r="H131" s="406">
        <f t="shared" si="75"/>
        <v>8890</v>
      </c>
      <c r="I131" s="406">
        <f t="shared" si="75"/>
        <v>6208</v>
      </c>
      <c r="J131" s="406">
        <f t="shared" si="75"/>
        <v>6725</v>
      </c>
      <c r="K131" s="406">
        <f t="shared" si="75"/>
        <v>36470</v>
      </c>
      <c r="L131" s="406">
        <f t="shared" si="75"/>
        <v>38294</v>
      </c>
      <c r="M131" s="407">
        <f t="shared" si="75"/>
        <v>40018</v>
      </c>
    </row>
    <row r="132" spans="1:13" ht="15.75">
      <c r="A132" s="1123" t="s">
        <v>1750</v>
      </c>
      <c r="B132" s="1124"/>
      <c r="C132" s="1124"/>
      <c r="D132" s="605" t="s">
        <v>1322</v>
      </c>
      <c r="E132" s="523">
        <f t="shared" si="60"/>
        <v>27003</v>
      </c>
      <c r="F132" s="406">
        <f>-F134+F137+F141+F142+F144+F147</f>
        <v>0</v>
      </c>
      <c r="G132" s="406">
        <f aca="true" t="shared" si="76" ref="G132:M132">G134+G137+G141+G142+G144+G147</f>
        <v>10997</v>
      </c>
      <c r="H132" s="406">
        <f t="shared" si="76"/>
        <v>6796</v>
      </c>
      <c r="I132" s="406">
        <f t="shared" si="76"/>
        <v>4385</v>
      </c>
      <c r="J132" s="406">
        <f t="shared" si="76"/>
        <v>4825</v>
      </c>
      <c r="K132" s="406">
        <f t="shared" si="76"/>
        <v>28433</v>
      </c>
      <c r="L132" s="406">
        <f t="shared" si="76"/>
        <v>29854</v>
      </c>
      <c r="M132" s="407">
        <f t="shared" si="76"/>
        <v>31197</v>
      </c>
    </row>
    <row r="133" spans="1:13" ht="15.75">
      <c r="A133" s="598" t="s">
        <v>372</v>
      </c>
      <c r="B133" s="599"/>
      <c r="C133" s="599"/>
      <c r="D133" s="629"/>
      <c r="E133" s="523"/>
      <c r="F133" s="406"/>
      <c r="G133" s="406"/>
      <c r="H133" s="406"/>
      <c r="I133" s="406"/>
      <c r="J133" s="406"/>
      <c r="K133" s="406"/>
      <c r="L133" s="406"/>
      <c r="M133" s="407"/>
    </row>
    <row r="134" spans="1:13" ht="15.75">
      <c r="A134" s="603"/>
      <c r="B134" s="434" t="s">
        <v>1356</v>
      </c>
      <c r="C134" s="433"/>
      <c r="D134" s="59" t="s">
        <v>1320</v>
      </c>
      <c r="E134" s="523">
        <f aca="true" t="shared" si="77" ref="E134:E148">G134+H134+I134+J134</f>
        <v>22490</v>
      </c>
      <c r="F134" s="406">
        <f aca="true" t="shared" si="78" ref="F134:M134">F135+F136</f>
        <v>0</v>
      </c>
      <c r="G134" s="406">
        <f t="shared" si="78"/>
        <v>8470</v>
      </c>
      <c r="H134" s="406">
        <f t="shared" si="78"/>
        <v>5852</v>
      </c>
      <c r="I134" s="406">
        <f t="shared" si="78"/>
        <v>3800</v>
      </c>
      <c r="J134" s="406">
        <f t="shared" si="78"/>
        <v>4368</v>
      </c>
      <c r="K134" s="406">
        <f t="shared" si="78"/>
        <v>23682</v>
      </c>
      <c r="L134" s="406">
        <f t="shared" si="78"/>
        <v>24866</v>
      </c>
      <c r="M134" s="407">
        <f t="shared" si="78"/>
        <v>25983</v>
      </c>
    </row>
    <row r="135" spans="1:13" ht="15.75">
      <c r="A135" s="603"/>
      <c r="B135" s="434"/>
      <c r="C135" s="434" t="s">
        <v>221</v>
      </c>
      <c r="D135" s="59" t="s">
        <v>1319</v>
      </c>
      <c r="E135" s="523">
        <f t="shared" si="77"/>
        <v>20547</v>
      </c>
      <c r="F135" s="406">
        <v>0</v>
      </c>
      <c r="G135" s="406">
        <v>7314</v>
      </c>
      <c r="H135" s="406">
        <v>5516</v>
      </c>
      <c r="I135" s="406">
        <v>3500</v>
      </c>
      <c r="J135" s="406">
        <v>4217</v>
      </c>
      <c r="K135" s="406">
        <v>21635</v>
      </c>
      <c r="L135" s="406">
        <v>22716</v>
      </c>
      <c r="M135" s="407">
        <v>23737</v>
      </c>
    </row>
    <row r="136" spans="1:13" ht="15.75">
      <c r="A136" s="603"/>
      <c r="B136" s="434"/>
      <c r="C136" s="434" t="s">
        <v>222</v>
      </c>
      <c r="D136" s="59" t="s">
        <v>1318</v>
      </c>
      <c r="E136" s="523">
        <f t="shared" si="77"/>
        <v>1943</v>
      </c>
      <c r="F136" s="406"/>
      <c r="G136" s="406">
        <v>1156</v>
      </c>
      <c r="H136" s="406">
        <v>336</v>
      </c>
      <c r="I136" s="406">
        <v>300</v>
      </c>
      <c r="J136" s="406">
        <v>151</v>
      </c>
      <c r="K136" s="406">
        <v>2047</v>
      </c>
      <c r="L136" s="406">
        <v>2150</v>
      </c>
      <c r="M136" s="407">
        <v>2246</v>
      </c>
    </row>
    <row r="137" spans="1:13" ht="15.75">
      <c r="A137" s="603"/>
      <c r="B137" s="434" t="s">
        <v>1317</v>
      </c>
      <c r="C137" s="607"/>
      <c r="D137" s="59" t="s">
        <v>1316</v>
      </c>
      <c r="E137" s="523">
        <f t="shared" si="77"/>
        <v>4465</v>
      </c>
      <c r="F137" s="406">
        <f aca="true" t="shared" si="79" ref="F137:M137">F138+F139+F140</f>
        <v>0</v>
      </c>
      <c r="G137" s="406">
        <f t="shared" si="79"/>
        <v>2508</v>
      </c>
      <c r="H137" s="406">
        <f t="shared" si="79"/>
        <v>933</v>
      </c>
      <c r="I137" s="406">
        <f t="shared" si="79"/>
        <v>575</v>
      </c>
      <c r="J137" s="406">
        <f t="shared" si="79"/>
        <v>449</v>
      </c>
      <c r="K137" s="406">
        <f t="shared" si="79"/>
        <v>4702</v>
      </c>
      <c r="L137" s="406">
        <f t="shared" si="79"/>
        <v>4938</v>
      </c>
      <c r="M137" s="407">
        <f t="shared" si="79"/>
        <v>5163</v>
      </c>
    </row>
    <row r="138" spans="1:13" ht="15.75">
      <c r="A138" s="603"/>
      <c r="B138" s="434"/>
      <c r="C138" s="434" t="s">
        <v>225</v>
      </c>
      <c r="D138" s="59" t="s">
        <v>1315</v>
      </c>
      <c r="E138" s="523">
        <f t="shared" si="77"/>
        <v>1680</v>
      </c>
      <c r="F138" s="406"/>
      <c r="G138" s="406">
        <v>1167</v>
      </c>
      <c r="H138" s="406">
        <v>219</v>
      </c>
      <c r="I138" s="406">
        <v>159</v>
      </c>
      <c r="J138" s="406">
        <v>135</v>
      </c>
      <c r="K138" s="406">
        <v>1768</v>
      </c>
      <c r="L138" s="406">
        <v>1855</v>
      </c>
      <c r="M138" s="407">
        <v>1939</v>
      </c>
    </row>
    <row r="139" spans="1:13" ht="15.75">
      <c r="A139" s="603"/>
      <c r="B139" s="434"/>
      <c r="C139" s="434" t="s">
        <v>669</v>
      </c>
      <c r="D139" s="59" t="s">
        <v>1314</v>
      </c>
      <c r="E139" s="523">
        <f t="shared" si="77"/>
        <v>2785</v>
      </c>
      <c r="F139" s="406"/>
      <c r="G139" s="406">
        <v>1341</v>
      </c>
      <c r="H139" s="406">
        <v>714</v>
      </c>
      <c r="I139" s="406">
        <v>416</v>
      </c>
      <c r="J139" s="406">
        <v>314</v>
      </c>
      <c r="K139" s="406">
        <v>2934</v>
      </c>
      <c r="L139" s="406">
        <v>3083</v>
      </c>
      <c r="M139" s="407">
        <v>3224</v>
      </c>
    </row>
    <row r="140" spans="1:13" ht="15.75">
      <c r="A140" s="603"/>
      <c r="B140" s="434"/>
      <c r="C140" s="411" t="s">
        <v>502</v>
      </c>
      <c r="D140" s="59" t="s">
        <v>1313</v>
      </c>
      <c r="E140" s="523">
        <f t="shared" si="77"/>
        <v>0</v>
      </c>
      <c r="F140" s="406"/>
      <c r="G140" s="406"/>
      <c r="H140" s="406"/>
      <c r="I140" s="406"/>
      <c r="J140" s="406"/>
      <c r="K140" s="406"/>
      <c r="L140" s="406"/>
      <c r="M140" s="407"/>
    </row>
    <row r="141" spans="1:13" ht="15.75">
      <c r="A141" s="603"/>
      <c r="B141" s="434" t="s">
        <v>411</v>
      </c>
      <c r="C141" s="434"/>
      <c r="D141" s="59" t="s">
        <v>1312</v>
      </c>
      <c r="E141" s="523">
        <f t="shared" si="77"/>
        <v>0</v>
      </c>
      <c r="F141" s="406"/>
      <c r="G141" s="406"/>
      <c r="H141" s="406"/>
      <c r="I141" s="406"/>
      <c r="J141" s="406"/>
      <c r="K141" s="406"/>
      <c r="L141" s="406"/>
      <c r="M141" s="407"/>
    </row>
    <row r="142" spans="1:13" ht="15.75">
      <c r="A142" s="603"/>
      <c r="B142" s="434" t="s">
        <v>1311</v>
      </c>
      <c r="C142" s="433"/>
      <c r="D142" s="59" t="s">
        <v>1310</v>
      </c>
      <c r="E142" s="523">
        <f t="shared" si="77"/>
        <v>48</v>
      </c>
      <c r="F142" s="406">
        <f aca="true" t="shared" si="80" ref="F142:M142">F143</f>
        <v>0</v>
      </c>
      <c r="G142" s="406">
        <f t="shared" si="80"/>
        <v>19</v>
      </c>
      <c r="H142" s="406">
        <f t="shared" si="80"/>
        <v>11</v>
      </c>
      <c r="I142" s="406">
        <f t="shared" si="80"/>
        <v>10</v>
      </c>
      <c r="J142" s="406">
        <f t="shared" si="80"/>
        <v>8</v>
      </c>
      <c r="K142" s="406">
        <f t="shared" si="80"/>
        <v>49</v>
      </c>
      <c r="L142" s="406">
        <f t="shared" si="80"/>
        <v>50</v>
      </c>
      <c r="M142" s="407">
        <f t="shared" si="80"/>
        <v>51</v>
      </c>
    </row>
    <row r="143" spans="1:13" ht="15.75">
      <c r="A143" s="603"/>
      <c r="B143" s="434"/>
      <c r="C143" s="434" t="s">
        <v>26</v>
      </c>
      <c r="D143" s="59" t="s">
        <v>1309</v>
      </c>
      <c r="E143" s="523">
        <f t="shared" si="77"/>
        <v>48</v>
      </c>
      <c r="F143" s="406"/>
      <c r="G143" s="406">
        <v>19</v>
      </c>
      <c r="H143" s="406">
        <v>11</v>
      </c>
      <c r="I143" s="406">
        <v>10</v>
      </c>
      <c r="J143" s="406">
        <v>8</v>
      </c>
      <c r="K143" s="406">
        <v>49</v>
      </c>
      <c r="L143" s="406">
        <v>50</v>
      </c>
      <c r="M143" s="407">
        <v>51</v>
      </c>
    </row>
    <row r="144" spans="1:13" ht="15.75">
      <c r="A144" s="603"/>
      <c r="B144" s="434" t="s">
        <v>1308</v>
      </c>
      <c r="C144" s="434"/>
      <c r="D144" s="59" t="s">
        <v>1307</v>
      </c>
      <c r="E144" s="523">
        <f t="shared" si="77"/>
        <v>0</v>
      </c>
      <c r="F144" s="406">
        <f aca="true" t="shared" si="81" ref="F144:M144">F145+F146</f>
        <v>0</v>
      </c>
      <c r="G144" s="406">
        <f t="shared" si="81"/>
        <v>0</v>
      </c>
      <c r="H144" s="406">
        <f t="shared" si="81"/>
        <v>0</v>
      </c>
      <c r="I144" s="406">
        <f t="shared" si="81"/>
        <v>0</v>
      </c>
      <c r="J144" s="406">
        <f t="shared" si="81"/>
        <v>0</v>
      </c>
      <c r="K144" s="406">
        <f t="shared" si="81"/>
        <v>0</v>
      </c>
      <c r="L144" s="406">
        <f t="shared" si="81"/>
        <v>0</v>
      </c>
      <c r="M144" s="407">
        <f t="shared" si="81"/>
        <v>0</v>
      </c>
    </row>
    <row r="145" spans="1:13" ht="15.75">
      <c r="A145" s="603"/>
      <c r="B145" s="434"/>
      <c r="C145" s="434" t="s">
        <v>27</v>
      </c>
      <c r="D145" s="59" t="s">
        <v>1306</v>
      </c>
      <c r="E145" s="406">
        <f t="shared" si="77"/>
        <v>0</v>
      </c>
      <c r="F145" s="406"/>
      <c r="G145" s="406"/>
      <c r="H145" s="406"/>
      <c r="I145" s="406"/>
      <c r="J145" s="406"/>
      <c r="K145" s="406"/>
      <c r="L145" s="406"/>
      <c r="M145" s="407"/>
    </row>
    <row r="146" spans="1:13" ht="15.75">
      <c r="A146" s="603"/>
      <c r="B146" s="434"/>
      <c r="C146" s="434" t="s">
        <v>226</v>
      </c>
      <c r="D146" s="59" t="s">
        <v>1305</v>
      </c>
      <c r="E146" s="406">
        <f t="shared" si="77"/>
        <v>0</v>
      </c>
      <c r="F146" s="406"/>
      <c r="G146" s="406"/>
      <c r="H146" s="406"/>
      <c r="I146" s="406"/>
      <c r="J146" s="406"/>
      <c r="K146" s="406"/>
      <c r="L146" s="406"/>
      <c r="M146" s="407"/>
    </row>
    <row r="147" spans="1:13" ht="15.75">
      <c r="A147" s="603"/>
      <c r="B147" s="411" t="s">
        <v>412</v>
      </c>
      <c r="C147" s="411"/>
      <c r="D147" s="59" t="s">
        <v>1304</v>
      </c>
      <c r="E147" s="406">
        <f t="shared" si="77"/>
        <v>0</v>
      </c>
      <c r="F147" s="406"/>
      <c r="G147" s="406"/>
      <c r="H147" s="406"/>
      <c r="I147" s="406"/>
      <c r="J147" s="406"/>
      <c r="K147" s="406"/>
      <c r="L147" s="406"/>
      <c r="M147" s="407"/>
    </row>
    <row r="148" spans="1:13" ht="15.75">
      <c r="A148" s="402" t="s">
        <v>1303</v>
      </c>
      <c r="B148" s="411"/>
      <c r="C148" s="415"/>
      <c r="D148" s="605" t="s">
        <v>1302</v>
      </c>
      <c r="E148" s="406">
        <f t="shared" si="77"/>
        <v>0</v>
      </c>
      <c r="F148" s="406">
        <f aca="true" t="shared" si="82" ref="F148:M148">F150+F153+F154</f>
        <v>0</v>
      </c>
      <c r="G148" s="406">
        <f t="shared" si="82"/>
        <v>0</v>
      </c>
      <c r="H148" s="406">
        <f t="shared" si="82"/>
        <v>0</v>
      </c>
      <c r="I148" s="406">
        <f t="shared" si="82"/>
        <v>0</v>
      </c>
      <c r="J148" s="406">
        <f t="shared" si="82"/>
        <v>0</v>
      </c>
      <c r="K148" s="406">
        <f t="shared" si="82"/>
        <v>0</v>
      </c>
      <c r="L148" s="406">
        <f t="shared" si="82"/>
        <v>0</v>
      </c>
      <c r="M148" s="407">
        <f t="shared" si="82"/>
        <v>0</v>
      </c>
    </row>
    <row r="149" spans="1:13" ht="15.75">
      <c r="A149" s="598" t="s">
        <v>372</v>
      </c>
      <c r="B149" s="599"/>
      <c r="C149" s="599"/>
      <c r="D149" s="629"/>
      <c r="E149" s="406"/>
      <c r="F149" s="406"/>
      <c r="G149" s="406"/>
      <c r="H149" s="406"/>
      <c r="I149" s="406"/>
      <c r="J149" s="406"/>
      <c r="K149" s="406"/>
      <c r="L149" s="406"/>
      <c r="M149" s="407"/>
    </row>
    <row r="150" spans="1:13" ht="35.25" customHeight="1">
      <c r="A150" s="598"/>
      <c r="B150" s="1116" t="s">
        <v>1355</v>
      </c>
      <c r="C150" s="1116"/>
      <c r="D150" s="629" t="s">
        <v>1300</v>
      </c>
      <c r="E150" s="406">
        <f aca="true" t="shared" si="83" ref="E150:E156">G150+H150+I150+J150</f>
        <v>0</v>
      </c>
      <c r="F150" s="406">
        <f aca="true" t="shared" si="84" ref="F150:M150">F151+F152</f>
        <v>0</v>
      </c>
      <c r="G150" s="406">
        <f t="shared" si="84"/>
        <v>0</v>
      </c>
      <c r="H150" s="406">
        <f t="shared" si="84"/>
        <v>0</v>
      </c>
      <c r="I150" s="406">
        <f t="shared" si="84"/>
        <v>0</v>
      </c>
      <c r="J150" s="406">
        <f t="shared" si="84"/>
        <v>0</v>
      </c>
      <c r="K150" s="406">
        <f t="shared" si="84"/>
        <v>0</v>
      </c>
      <c r="L150" s="406">
        <f t="shared" si="84"/>
        <v>0</v>
      </c>
      <c r="M150" s="407">
        <f t="shared" si="84"/>
        <v>0</v>
      </c>
    </row>
    <row r="151" spans="1:13" ht="15.75">
      <c r="A151" s="598"/>
      <c r="B151" s="599"/>
      <c r="C151" s="411" t="s">
        <v>701</v>
      </c>
      <c r="D151" s="629" t="s">
        <v>1299</v>
      </c>
      <c r="E151" s="406">
        <f t="shared" si="83"/>
        <v>0</v>
      </c>
      <c r="F151" s="406"/>
      <c r="G151" s="406"/>
      <c r="H151" s="406"/>
      <c r="I151" s="406"/>
      <c r="J151" s="406"/>
      <c r="K151" s="406"/>
      <c r="L151" s="406"/>
      <c r="M151" s="407"/>
    </row>
    <row r="152" spans="1:13" ht="15.75">
      <c r="A152" s="598"/>
      <c r="B152" s="599"/>
      <c r="C152" s="411" t="s">
        <v>1298</v>
      </c>
      <c r="D152" s="629" t="s">
        <v>1297</v>
      </c>
      <c r="E152" s="406">
        <f t="shared" si="83"/>
        <v>0</v>
      </c>
      <c r="F152" s="406"/>
      <c r="G152" s="406"/>
      <c r="H152" s="406"/>
      <c r="I152" s="406"/>
      <c r="J152" s="406"/>
      <c r="K152" s="406"/>
      <c r="L152" s="406"/>
      <c r="M152" s="407"/>
    </row>
    <row r="153" spans="1:13" ht="15.75">
      <c r="A153" s="598"/>
      <c r="B153" s="412" t="s">
        <v>553</v>
      </c>
      <c r="C153" s="411"/>
      <c r="D153" s="629" t="s">
        <v>1296</v>
      </c>
      <c r="E153" s="406">
        <f t="shared" si="83"/>
        <v>0</v>
      </c>
      <c r="F153" s="406"/>
      <c r="G153" s="406"/>
      <c r="H153" s="406"/>
      <c r="I153" s="406"/>
      <c r="J153" s="406"/>
      <c r="K153" s="406"/>
      <c r="L153" s="406"/>
      <c r="M153" s="407"/>
    </row>
    <row r="154" spans="1:13" ht="15.75">
      <c r="A154" s="603"/>
      <c r="B154" s="434" t="s">
        <v>1295</v>
      </c>
      <c r="C154" s="434"/>
      <c r="D154" s="629" t="s">
        <v>1294</v>
      </c>
      <c r="E154" s="406">
        <f t="shared" si="83"/>
        <v>0</v>
      </c>
      <c r="F154" s="406">
        <f aca="true" t="shared" si="85" ref="F154:M154">F155</f>
        <v>0</v>
      </c>
      <c r="G154" s="406">
        <f t="shared" si="85"/>
        <v>0</v>
      </c>
      <c r="H154" s="406">
        <f t="shared" si="85"/>
        <v>0</v>
      </c>
      <c r="I154" s="406">
        <f t="shared" si="85"/>
        <v>0</v>
      </c>
      <c r="J154" s="406">
        <f t="shared" si="85"/>
        <v>0</v>
      </c>
      <c r="K154" s="406">
        <f t="shared" si="85"/>
        <v>0</v>
      </c>
      <c r="L154" s="406">
        <f t="shared" si="85"/>
        <v>0</v>
      </c>
      <c r="M154" s="407">
        <f t="shared" si="85"/>
        <v>0</v>
      </c>
    </row>
    <row r="155" spans="1:13" ht="15.75">
      <c r="A155" s="603"/>
      <c r="B155" s="434"/>
      <c r="C155" s="411" t="s">
        <v>467</v>
      </c>
      <c r="D155" s="629" t="s">
        <v>1293</v>
      </c>
      <c r="E155" s="406">
        <f t="shared" si="83"/>
        <v>0</v>
      </c>
      <c r="F155" s="406"/>
      <c r="G155" s="406"/>
      <c r="H155" s="406"/>
      <c r="I155" s="406"/>
      <c r="J155" s="406"/>
      <c r="K155" s="406"/>
      <c r="L155" s="406"/>
      <c r="M155" s="407"/>
    </row>
    <row r="156" spans="1:13" ht="15.75">
      <c r="A156" s="402" t="s">
        <v>1292</v>
      </c>
      <c r="B156" s="434"/>
      <c r="C156" s="607"/>
      <c r="D156" s="605" t="s">
        <v>1291</v>
      </c>
      <c r="E156" s="406">
        <f t="shared" si="83"/>
        <v>5000</v>
      </c>
      <c r="F156" s="406">
        <f aca="true" t="shared" si="86" ref="F156:M156">F158+F170+F172</f>
        <v>0</v>
      </c>
      <c r="G156" s="406">
        <f t="shared" si="86"/>
        <v>1169</v>
      </c>
      <c r="H156" s="406">
        <f t="shared" si="86"/>
        <v>1398</v>
      </c>
      <c r="I156" s="406">
        <f t="shared" si="86"/>
        <v>1142</v>
      </c>
      <c r="J156" s="406">
        <f t="shared" si="86"/>
        <v>1291</v>
      </c>
      <c r="K156" s="406">
        <f t="shared" si="86"/>
        <v>5264</v>
      </c>
      <c r="L156" s="406">
        <f t="shared" si="86"/>
        <v>5527</v>
      </c>
      <c r="M156" s="407">
        <f t="shared" si="86"/>
        <v>5774</v>
      </c>
    </row>
    <row r="157" spans="1:13" ht="15.75">
      <c r="A157" s="598" t="s">
        <v>372</v>
      </c>
      <c r="B157" s="599"/>
      <c r="C157" s="599"/>
      <c r="D157" s="629"/>
      <c r="E157" s="406"/>
      <c r="F157" s="406"/>
      <c r="G157" s="406"/>
      <c r="H157" s="406"/>
      <c r="I157" s="406"/>
      <c r="J157" s="406"/>
      <c r="K157" s="406"/>
      <c r="L157" s="406"/>
      <c r="M157" s="407"/>
    </row>
    <row r="158" spans="1:13" ht="41.25" customHeight="1">
      <c r="A158" s="536"/>
      <c r="B158" s="1116" t="s">
        <v>1290</v>
      </c>
      <c r="C158" s="1116"/>
      <c r="D158" s="629" t="s">
        <v>1289</v>
      </c>
      <c r="E158" s="406">
        <f aca="true" t="shared" si="87" ref="E158:E173">G158+H158+I158+J158</f>
        <v>0</v>
      </c>
      <c r="F158" s="406">
        <f aca="true" t="shared" si="88" ref="F158:M158">SUM(F159:F169)</f>
        <v>0</v>
      </c>
      <c r="G158" s="406">
        <f t="shared" si="88"/>
        <v>0</v>
      </c>
      <c r="H158" s="406">
        <f t="shared" si="88"/>
        <v>0</v>
      </c>
      <c r="I158" s="406">
        <f t="shared" si="88"/>
        <v>0</v>
      </c>
      <c r="J158" s="406">
        <f t="shared" si="88"/>
        <v>0</v>
      </c>
      <c r="K158" s="406">
        <f t="shared" si="88"/>
        <v>0</v>
      </c>
      <c r="L158" s="406">
        <f t="shared" si="88"/>
        <v>0</v>
      </c>
      <c r="M158" s="407">
        <f t="shared" si="88"/>
        <v>0</v>
      </c>
    </row>
    <row r="159" spans="1:13" ht="15.75">
      <c r="A159" s="536"/>
      <c r="B159" s="434"/>
      <c r="C159" s="415" t="s">
        <v>470</v>
      </c>
      <c r="D159" s="629" t="s">
        <v>1288</v>
      </c>
      <c r="E159" s="406">
        <f t="shared" si="87"/>
        <v>0</v>
      </c>
      <c r="F159" s="406"/>
      <c r="G159" s="406"/>
      <c r="H159" s="406"/>
      <c r="I159" s="406"/>
      <c r="J159" s="406"/>
      <c r="K159" s="406"/>
      <c r="L159" s="406"/>
      <c r="M159" s="407"/>
    </row>
    <row r="160" spans="1:13" ht="15.75">
      <c r="A160" s="536"/>
      <c r="B160" s="434"/>
      <c r="C160" s="411" t="s">
        <v>535</v>
      </c>
      <c r="D160" s="629" t="s">
        <v>1287</v>
      </c>
      <c r="E160" s="406">
        <f t="shared" si="87"/>
        <v>0</v>
      </c>
      <c r="F160" s="406"/>
      <c r="G160" s="406"/>
      <c r="H160" s="406"/>
      <c r="I160" s="406"/>
      <c r="J160" s="406"/>
      <c r="K160" s="406"/>
      <c r="L160" s="406"/>
      <c r="M160" s="407"/>
    </row>
    <row r="161" spans="1:13" ht="15.75">
      <c r="A161" s="536"/>
      <c r="B161" s="434"/>
      <c r="C161" s="415" t="s">
        <v>536</v>
      </c>
      <c r="D161" s="629" t="s">
        <v>1286</v>
      </c>
      <c r="E161" s="406">
        <f t="shared" si="87"/>
        <v>0</v>
      </c>
      <c r="F161" s="406"/>
      <c r="G161" s="406"/>
      <c r="H161" s="406"/>
      <c r="I161" s="406"/>
      <c r="J161" s="406"/>
      <c r="K161" s="406"/>
      <c r="L161" s="406"/>
      <c r="M161" s="407"/>
    </row>
    <row r="162" spans="1:13" ht="15.75">
      <c r="A162" s="536"/>
      <c r="B162" s="434"/>
      <c r="C162" s="415" t="s">
        <v>537</v>
      </c>
      <c r="D162" s="629" t="s">
        <v>1285</v>
      </c>
      <c r="E162" s="406">
        <f t="shared" si="87"/>
        <v>0</v>
      </c>
      <c r="F162" s="406"/>
      <c r="G162" s="406"/>
      <c r="H162" s="406"/>
      <c r="I162" s="406"/>
      <c r="J162" s="406"/>
      <c r="K162" s="406"/>
      <c r="L162" s="406"/>
      <c r="M162" s="407"/>
    </row>
    <row r="163" spans="1:13" ht="15.75">
      <c r="A163" s="536"/>
      <c r="B163" s="434"/>
      <c r="C163" s="415" t="s">
        <v>538</v>
      </c>
      <c r="D163" s="629" t="s">
        <v>1284</v>
      </c>
      <c r="E163" s="406">
        <f t="shared" si="87"/>
        <v>0</v>
      </c>
      <c r="F163" s="406"/>
      <c r="G163" s="406"/>
      <c r="H163" s="406"/>
      <c r="I163" s="406"/>
      <c r="J163" s="406"/>
      <c r="K163" s="406"/>
      <c r="L163" s="406"/>
      <c r="M163" s="407"/>
    </row>
    <row r="164" spans="1:13" ht="15.75">
      <c r="A164" s="536"/>
      <c r="B164" s="434"/>
      <c r="C164" s="415" t="s">
        <v>1283</v>
      </c>
      <c r="D164" s="629" t="s">
        <v>1282</v>
      </c>
      <c r="E164" s="406">
        <f t="shared" si="87"/>
        <v>0</v>
      </c>
      <c r="F164" s="406"/>
      <c r="G164" s="406"/>
      <c r="H164" s="406"/>
      <c r="I164" s="406"/>
      <c r="J164" s="406"/>
      <c r="K164" s="406"/>
      <c r="L164" s="406"/>
      <c r="M164" s="407"/>
    </row>
    <row r="165" spans="1:13" ht="15.75">
      <c r="A165" s="536"/>
      <c r="B165" s="434"/>
      <c r="C165" s="415" t="s">
        <v>1281</v>
      </c>
      <c r="D165" s="629" t="s">
        <v>1280</v>
      </c>
      <c r="E165" s="406">
        <f t="shared" si="87"/>
        <v>0</v>
      </c>
      <c r="F165" s="406"/>
      <c r="G165" s="406"/>
      <c r="H165" s="406"/>
      <c r="I165" s="406"/>
      <c r="J165" s="406"/>
      <c r="K165" s="406"/>
      <c r="L165" s="406"/>
      <c r="M165" s="407"/>
    </row>
    <row r="166" spans="1:13" ht="15.75">
      <c r="A166" s="536"/>
      <c r="B166" s="434"/>
      <c r="C166" s="415" t="s">
        <v>1279</v>
      </c>
      <c r="D166" s="629" t="s">
        <v>1278</v>
      </c>
      <c r="E166" s="406">
        <f t="shared" si="87"/>
        <v>0</v>
      </c>
      <c r="F166" s="406"/>
      <c r="G166" s="406"/>
      <c r="H166" s="406"/>
      <c r="I166" s="406"/>
      <c r="J166" s="406"/>
      <c r="K166" s="406"/>
      <c r="L166" s="406"/>
      <c r="M166" s="407"/>
    </row>
    <row r="167" spans="1:13" ht="15.75">
      <c r="A167" s="536"/>
      <c r="B167" s="434"/>
      <c r="C167" s="415" t="s">
        <v>1277</v>
      </c>
      <c r="D167" s="629" t="s">
        <v>1276</v>
      </c>
      <c r="E167" s="406">
        <f t="shared" si="87"/>
        <v>0</v>
      </c>
      <c r="F167" s="406"/>
      <c r="G167" s="406"/>
      <c r="H167" s="406"/>
      <c r="I167" s="406"/>
      <c r="J167" s="406"/>
      <c r="K167" s="406"/>
      <c r="L167" s="406"/>
      <c r="M167" s="407"/>
    </row>
    <row r="168" spans="1:13" ht="15.75">
      <c r="A168" s="536"/>
      <c r="B168" s="434"/>
      <c r="C168" s="415" t="s">
        <v>1275</v>
      </c>
      <c r="D168" s="629" t="s">
        <v>1274</v>
      </c>
      <c r="E168" s="406">
        <f t="shared" si="87"/>
        <v>0</v>
      </c>
      <c r="F168" s="406"/>
      <c r="G168" s="406"/>
      <c r="H168" s="406"/>
      <c r="I168" s="406"/>
      <c r="J168" s="406"/>
      <c r="K168" s="406"/>
      <c r="L168" s="406"/>
      <c r="M168" s="407"/>
    </row>
    <row r="169" spans="1:13" ht="15.75">
      <c r="A169" s="536"/>
      <c r="B169" s="434"/>
      <c r="C169" s="411" t="s">
        <v>136</v>
      </c>
      <c r="D169" s="629" t="s">
        <v>1273</v>
      </c>
      <c r="E169" s="406">
        <f t="shared" si="87"/>
        <v>0</v>
      </c>
      <c r="F169" s="406"/>
      <c r="G169" s="406"/>
      <c r="H169" s="406"/>
      <c r="I169" s="406"/>
      <c r="J169" s="406"/>
      <c r="K169" s="406"/>
      <c r="L169" s="406"/>
      <c r="M169" s="407"/>
    </row>
    <row r="170" spans="1:13" ht="15.75">
      <c r="A170" s="536"/>
      <c r="B170" s="434" t="s">
        <v>1272</v>
      </c>
      <c r="C170" s="411"/>
      <c r="D170" s="531" t="s">
        <v>1271</v>
      </c>
      <c r="E170" s="406">
        <f t="shared" si="87"/>
        <v>0</v>
      </c>
      <c r="F170" s="406">
        <f aca="true" t="shared" si="89" ref="F170:M170">F171</f>
        <v>0</v>
      </c>
      <c r="G170" s="406">
        <f t="shared" si="89"/>
        <v>0</v>
      </c>
      <c r="H170" s="406">
        <f t="shared" si="89"/>
        <v>0</v>
      </c>
      <c r="I170" s="406">
        <f t="shared" si="89"/>
        <v>0</v>
      </c>
      <c r="J170" s="406">
        <f t="shared" si="89"/>
        <v>0</v>
      </c>
      <c r="K170" s="406">
        <f t="shared" si="89"/>
        <v>0</v>
      </c>
      <c r="L170" s="406">
        <f t="shared" si="89"/>
        <v>0</v>
      </c>
      <c r="M170" s="407">
        <f t="shared" si="89"/>
        <v>0</v>
      </c>
    </row>
    <row r="171" spans="1:13" ht="15.75">
      <c r="A171" s="536"/>
      <c r="B171" s="434"/>
      <c r="C171" s="411" t="s">
        <v>44</v>
      </c>
      <c r="D171" s="457" t="s">
        <v>1270</v>
      </c>
      <c r="E171" s="406">
        <f t="shared" si="87"/>
        <v>0</v>
      </c>
      <c r="F171" s="406"/>
      <c r="G171" s="406"/>
      <c r="H171" s="406"/>
      <c r="I171" s="406"/>
      <c r="J171" s="406"/>
      <c r="K171" s="406"/>
      <c r="L171" s="406"/>
      <c r="M171" s="407"/>
    </row>
    <row r="172" spans="1:13" ht="15.75">
      <c r="A172" s="536"/>
      <c r="B172" s="434" t="s">
        <v>77</v>
      </c>
      <c r="C172" s="607"/>
      <c r="D172" s="531" t="s">
        <v>1269</v>
      </c>
      <c r="E172" s="523">
        <f t="shared" si="87"/>
        <v>5000</v>
      </c>
      <c r="F172" s="406">
        <v>0</v>
      </c>
      <c r="G172" s="406">
        <v>1169</v>
      </c>
      <c r="H172" s="406">
        <v>1398</v>
      </c>
      <c r="I172" s="406">
        <v>1142</v>
      </c>
      <c r="J172" s="406">
        <v>1291</v>
      </c>
      <c r="K172" s="406">
        <v>5264</v>
      </c>
      <c r="L172" s="406">
        <v>5527</v>
      </c>
      <c r="M172" s="407">
        <v>5774</v>
      </c>
    </row>
    <row r="173" spans="1:13" ht="15.75">
      <c r="A173" s="1123" t="s">
        <v>1354</v>
      </c>
      <c r="B173" s="1124"/>
      <c r="C173" s="1124"/>
      <c r="D173" s="605" t="s">
        <v>1267</v>
      </c>
      <c r="E173" s="523">
        <f t="shared" si="87"/>
        <v>2632</v>
      </c>
      <c r="F173" s="406">
        <f aca="true" t="shared" si="90" ref="F173:M173">F175+F177+F178+F179</f>
        <v>0</v>
      </c>
      <c r="G173" s="406">
        <f t="shared" si="90"/>
        <v>646</v>
      </c>
      <c r="H173" s="406">
        <f t="shared" si="90"/>
        <v>696</v>
      </c>
      <c r="I173" s="406">
        <f t="shared" si="90"/>
        <v>681</v>
      </c>
      <c r="J173" s="406">
        <f t="shared" si="90"/>
        <v>609</v>
      </c>
      <c r="K173" s="406">
        <f t="shared" si="90"/>
        <v>2773</v>
      </c>
      <c r="L173" s="406">
        <f t="shared" si="90"/>
        <v>2913</v>
      </c>
      <c r="M173" s="407">
        <f t="shared" si="90"/>
        <v>3047</v>
      </c>
    </row>
    <row r="174" spans="1:13" ht="15.75">
      <c r="A174" s="598" t="s">
        <v>372</v>
      </c>
      <c r="B174" s="599"/>
      <c r="C174" s="599"/>
      <c r="D174" s="531"/>
      <c r="E174" s="523"/>
      <c r="F174" s="406"/>
      <c r="G174" s="406"/>
      <c r="H174" s="406"/>
      <c r="I174" s="406"/>
      <c r="J174" s="406"/>
      <c r="K174" s="406"/>
      <c r="L174" s="406"/>
      <c r="M174" s="407"/>
    </row>
    <row r="175" spans="1:13" ht="15.75">
      <c r="A175" s="603"/>
      <c r="B175" s="411" t="s">
        <v>1266</v>
      </c>
      <c r="C175" s="434"/>
      <c r="D175" s="531" t="s">
        <v>1265</v>
      </c>
      <c r="E175" s="523">
        <f aca="true" t="shared" si="91" ref="E175:E182">G175+H175+I175+J175</f>
        <v>0</v>
      </c>
      <c r="F175" s="406">
        <f aca="true" t="shared" si="92" ref="F175:M175">F176</f>
        <v>0</v>
      </c>
      <c r="G175" s="406">
        <f t="shared" si="92"/>
        <v>0</v>
      </c>
      <c r="H175" s="406">
        <f t="shared" si="92"/>
        <v>0</v>
      </c>
      <c r="I175" s="406">
        <f t="shared" si="92"/>
        <v>0</v>
      </c>
      <c r="J175" s="406">
        <f t="shared" si="92"/>
        <v>0</v>
      </c>
      <c r="K175" s="406">
        <f t="shared" si="92"/>
        <v>0</v>
      </c>
      <c r="L175" s="406">
        <f t="shared" si="92"/>
        <v>0</v>
      </c>
      <c r="M175" s="407">
        <f t="shared" si="92"/>
        <v>0</v>
      </c>
    </row>
    <row r="176" spans="1:13" ht="15.75">
      <c r="A176" s="603"/>
      <c r="B176" s="411"/>
      <c r="C176" s="434" t="s">
        <v>310</v>
      </c>
      <c r="D176" s="531" t="s">
        <v>1264</v>
      </c>
      <c r="E176" s="523">
        <f t="shared" si="91"/>
        <v>0</v>
      </c>
      <c r="F176" s="406"/>
      <c r="G176" s="406"/>
      <c r="H176" s="406"/>
      <c r="I176" s="406"/>
      <c r="J176" s="406"/>
      <c r="K176" s="406"/>
      <c r="L176" s="406"/>
      <c r="M176" s="407"/>
    </row>
    <row r="177" spans="1:13" ht="15.75">
      <c r="A177" s="603"/>
      <c r="B177" s="411" t="s">
        <v>1263</v>
      </c>
      <c r="C177" s="434"/>
      <c r="D177" s="531" t="s">
        <v>1262</v>
      </c>
      <c r="E177" s="523">
        <f t="shared" si="91"/>
        <v>0</v>
      </c>
      <c r="F177" s="406"/>
      <c r="G177" s="406">
        <v>0</v>
      </c>
      <c r="H177" s="406">
        <v>0</v>
      </c>
      <c r="I177" s="406">
        <v>0</v>
      </c>
      <c r="J177" s="406">
        <v>0</v>
      </c>
      <c r="K177" s="406">
        <v>0</v>
      </c>
      <c r="L177" s="406">
        <v>0</v>
      </c>
      <c r="M177" s="407">
        <v>0</v>
      </c>
    </row>
    <row r="178" spans="1:13" ht="15.75">
      <c r="A178" s="603"/>
      <c r="B178" s="411" t="s">
        <v>1261</v>
      </c>
      <c r="C178" s="434"/>
      <c r="D178" s="531" t="s">
        <v>1260</v>
      </c>
      <c r="E178" s="523">
        <f t="shared" si="91"/>
        <v>2632</v>
      </c>
      <c r="F178" s="406"/>
      <c r="G178" s="406">
        <v>646</v>
      </c>
      <c r="H178" s="406">
        <v>696</v>
      </c>
      <c r="I178" s="406">
        <v>681</v>
      </c>
      <c r="J178" s="406">
        <v>609</v>
      </c>
      <c r="K178" s="406">
        <v>2773</v>
      </c>
      <c r="L178" s="406">
        <v>2913</v>
      </c>
      <c r="M178" s="407">
        <v>3047</v>
      </c>
    </row>
    <row r="179" spans="1:13" ht="15.75">
      <c r="A179" s="603"/>
      <c r="B179" s="1186" t="s">
        <v>1259</v>
      </c>
      <c r="C179" s="1186"/>
      <c r="D179" s="531" t="s">
        <v>1258</v>
      </c>
      <c r="E179" s="523">
        <f t="shared" si="91"/>
        <v>0</v>
      </c>
      <c r="F179" s="406">
        <f aca="true" t="shared" si="93" ref="F179:M179">F180</f>
        <v>0</v>
      </c>
      <c r="G179" s="406">
        <f t="shared" si="93"/>
        <v>0</v>
      </c>
      <c r="H179" s="406">
        <f t="shared" si="93"/>
        <v>0</v>
      </c>
      <c r="I179" s="406">
        <f t="shared" si="93"/>
        <v>0</v>
      </c>
      <c r="J179" s="406">
        <f t="shared" si="93"/>
        <v>0</v>
      </c>
      <c r="K179" s="406">
        <f t="shared" si="93"/>
        <v>0</v>
      </c>
      <c r="L179" s="406">
        <f t="shared" si="93"/>
        <v>0</v>
      </c>
      <c r="M179" s="407">
        <f t="shared" si="93"/>
        <v>0</v>
      </c>
    </row>
    <row r="180" spans="1:13" s="424" customFormat="1" ht="15.75">
      <c r="A180" s="609"/>
      <c r="B180" s="610"/>
      <c r="C180" s="611" t="s">
        <v>81</v>
      </c>
      <c r="D180" s="60" t="s">
        <v>1257</v>
      </c>
      <c r="E180" s="523">
        <f t="shared" si="91"/>
        <v>0</v>
      </c>
      <c r="F180" s="422"/>
      <c r="G180" s="630">
        <v>0</v>
      </c>
      <c r="H180" s="630">
        <v>0</v>
      </c>
      <c r="I180" s="630">
        <v>0</v>
      </c>
      <c r="J180" s="630">
        <v>0</v>
      </c>
      <c r="K180" s="422">
        <v>0</v>
      </c>
      <c r="L180" s="630">
        <v>0</v>
      </c>
      <c r="M180" s="631">
        <v>0</v>
      </c>
    </row>
    <row r="181" spans="1:13" ht="35.25" customHeight="1">
      <c r="A181" s="1123" t="s">
        <v>1256</v>
      </c>
      <c r="B181" s="1124"/>
      <c r="C181" s="1124"/>
      <c r="D181" s="531"/>
      <c r="E181" s="523">
        <f t="shared" si="91"/>
        <v>21874</v>
      </c>
      <c r="F181" s="406">
        <f aca="true" t="shared" si="94" ref="F181:M181">F182+F189</f>
        <v>0</v>
      </c>
      <c r="G181" s="406">
        <f t="shared" si="94"/>
        <v>9024</v>
      </c>
      <c r="H181" s="406">
        <f t="shared" si="94"/>
        <v>4283</v>
      </c>
      <c r="I181" s="406">
        <f t="shared" si="94"/>
        <v>4284</v>
      </c>
      <c r="J181" s="406">
        <f t="shared" si="94"/>
        <v>4283</v>
      </c>
      <c r="K181" s="406">
        <f t="shared" si="94"/>
        <v>23035</v>
      </c>
      <c r="L181" s="406">
        <f t="shared" si="94"/>
        <v>24187</v>
      </c>
      <c r="M181" s="407">
        <f t="shared" si="94"/>
        <v>25277</v>
      </c>
    </row>
    <row r="182" spans="1:13" ht="41.25" customHeight="1">
      <c r="A182" s="1123" t="s">
        <v>1353</v>
      </c>
      <c r="B182" s="1124"/>
      <c r="C182" s="1124"/>
      <c r="D182" s="531" t="s">
        <v>1255</v>
      </c>
      <c r="E182" s="523">
        <f t="shared" si="91"/>
        <v>21874</v>
      </c>
      <c r="F182" s="406">
        <f aca="true" t="shared" si="95" ref="F182:M182">F184+F187+F188</f>
        <v>0</v>
      </c>
      <c r="G182" s="406">
        <f t="shared" si="95"/>
        <v>9024</v>
      </c>
      <c r="H182" s="406">
        <f t="shared" si="95"/>
        <v>4283</v>
      </c>
      <c r="I182" s="406">
        <f t="shared" si="95"/>
        <v>4284</v>
      </c>
      <c r="J182" s="406">
        <f t="shared" si="95"/>
        <v>4283</v>
      </c>
      <c r="K182" s="406">
        <f t="shared" si="95"/>
        <v>23035</v>
      </c>
      <c r="L182" s="406">
        <f t="shared" si="95"/>
        <v>24187</v>
      </c>
      <c r="M182" s="407">
        <f t="shared" si="95"/>
        <v>25277</v>
      </c>
    </row>
    <row r="183" spans="1:13" ht="15.75">
      <c r="A183" s="598" t="s">
        <v>372</v>
      </c>
      <c r="B183" s="599"/>
      <c r="C183" s="599"/>
      <c r="D183" s="531"/>
      <c r="E183" s="523"/>
      <c r="F183" s="406"/>
      <c r="G183" s="406"/>
      <c r="H183" s="406"/>
      <c r="I183" s="406"/>
      <c r="J183" s="406"/>
      <c r="K183" s="406"/>
      <c r="L183" s="406"/>
      <c r="M183" s="407"/>
    </row>
    <row r="184" spans="1:13" ht="15.75">
      <c r="A184" s="536"/>
      <c r="B184" s="434" t="s">
        <v>1254</v>
      </c>
      <c r="C184" s="607"/>
      <c r="D184" s="531" t="s">
        <v>1253</v>
      </c>
      <c r="E184" s="523">
        <f aca="true" t="shared" si="96" ref="E184:E189">G184+H184+I184+J184</f>
        <v>0</v>
      </c>
      <c r="F184" s="406">
        <f aca="true" t="shared" si="97" ref="F184:M184">F185+F186</f>
        <v>0</v>
      </c>
      <c r="G184" s="406">
        <f t="shared" si="97"/>
        <v>0</v>
      </c>
      <c r="H184" s="406">
        <f t="shared" si="97"/>
        <v>0</v>
      </c>
      <c r="I184" s="406">
        <f t="shared" si="97"/>
        <v>0</v>
      </c>
      <c r="J184" s="406">
        <f t="shared" si="97"/>
        <v>0</v>
      </c>
      <c r="K184" s="406">
        <f t="shared" si="97"/>
        <v>0</v>
      </c>
      <c r="L184" s="406">
        <f t="shared" si="97"/>
        <v>0</v>
      </c>
      <c r="M184" s="407">
        <f t="shared" si="97"/>
        <v>0</v>
      </c>
    </row>
    <row r="185" spans="1:13" ht="15.75">
      <c r="A185" s="536"/>
      <c r="B185" s="434"/>
      <c r="C185" s="411" t="s">
        <v>121</v>
      </c>
      <c r="D185" s="531" t="s">
        <v>1252</v>
      </c>
      <c r="E185" s="523">
        <f t="shared" si="96"/>
        <v>0</v>
      </c>
      <c r="F185" s="406"/>
      <c r="G185" s="406"/>
      <c r="H185" s="406"/>
      <c r="I185" s="406"/>
      <c r="J185" s="406"/>
      <c r="K185" s="406"/>
      <c r="L185" s="406"/>
      <c r="M185" s="407"/>
    </row>
    <row r="186" spans="1:13" ht="15.75">
      <c r="A186" s="536"/>
      <c r="B186" s="434"/>
      <c r="C186" s="411" t="s">
        <v>356</v>
      </c>
      <c r="D186" s="531" t="s">
        <v>1251</v>
      </c>
      <c r="E186" s="523">
        <f t="shared" si="96"/>
        <v>0</v>
      </c>
      <c r="F186" s="406"/>
      <c r="G186" s="406"/>
      <c r="H186" s="406"/>
      <c r="I186" s="406"/>
      <c r="J186" s="406"/>
      <c r="K186" s="406"/>
      <c r="L186" s="406"/>
      <c r="M186" s="407"/>
    </row>
    <row r="187" spans="1:13" ht="15.75">
      <c r="A187" s="536"/>
      <c r="B187" s="434" t="s">
        <v>1250</v>
      </c>
      <c r="C187" s="433"/>
      <c r="D187" s="531" t="s">
        <v>1249</v>
      </c>
      <c r="E187" s="523">
        <f t="shared" si="96"/>
        <v>0</v>
      </c>
      <c r="F187" s="406"/>
      <c r="G187" s="406">
        <v>0</v>
      </c>
      <c r="H187" s="406">
        <v>0</v>
      </c>
      <c r="I187" s="406">
        <v>0</v>
      </c>
      <c r="J187" s="406">
        <v>0</v>
      </c>
      <c r="K187" s="406">
        <v>0</v>
      </c>
      <c r="L187" s="406">
        <v>0</v>
      </c>
      <c r="M187" s="407">
        <v>0</v>
      </c>
    </row>
    <row r="188" spans="1:13" ht="15.75">
      <c r="A188" s="536"/>
      <c r="B188" s="1116" t="s">
        <v>202</v>
      </c>
      <c r="C188" s="1116"/>
      <c r="D188" s="531" t="s">
        <v>1248</v>
      </c>
      <c r="E188" s="523">
        <f>G188+H188+I188+J188</f>
        <v>21874</v>
      </c>
      <c r="F188" s="406"/>
      <c r="G188" s="406">
        <v>9024</v>
      </c>
      <c r="H188" s="406">
        <v>4283</v>
      </c>
      <c r="I188" s="406">
        <v>4284</v>
      </c>
      <c r="J188" s="406">
        <v>4283</v>
      </c>
      <c r="K188" s="406">
        <v>23035</v>
      </c>
      <c r="L188" s="406">
        <v>24187</v>
      </c>
      <c r="M188" s="407">
        <v>25277</v>
      </c>
    </row>
    <row r="189" spans="1:13" ht="15.75">
      <c r="A189" s="409" t="s">
        <v>1247</v>
      </c>
      <c r="B189" s="434"/>
      <c r="C189" s="607"/>
      <c r="D189" s="531" t="s">
        <v>1246</v>
      </c>
      <c r="E189" s="523">
        <f t="shared" si="96"/>
        <v>0</v>
      </c>
      <c r="F189" s="406">
        <f aca="true" t="shared" si="98" ref="F189:M189">F191+F192+F193+F196</f>
        <v>0</v>
      </c>
      <c r="G189" s="406">
        <f t="shared" si="98"/>
        <v>0</v>
      </c>
      <c r="H189" s="406">
        <f t="shared" si="98"/>
        <v>0</v>
      </c>
      <c r="I189" s="406">
        <f t="shared" si="98"/>
        <v>0</v>
      </c>
      <c r="J189" s="406">
        <f t="shared" si="98"/>
        <v>0</v>
      </c>
      <c r="K189" s="406">
        <f t="shared" si="98"/>
        <v>0</v>
      </c>
      <c r="L189" s="406">
        <f t="shared" si="98"/>
        <v>0</v>
      </c>
      <c r="M189" s="407">
        <f t="shared" si="98"/>
        <v>0</v>
      </c>
    </row>
    <row r="190" spans="1:13" ht="15.75">
      <c r="A190" s="598" t="s">
        <v>372</v>
      </c>
      <c r="B190" s="599"/>
      <c r="C190" s="599"/>
      <c r="D190" s="531"/>
      <c r="E190" s="523"/>
      <c r="F190" s="406"/>
      <c r="G190" s="406"/>
      <c r="H190" s="406"/>
      <c r="I190" s="406"/>
      <c r="J190" s="406"/>
      <c r="K190" s="406"/>
      <c r="L190" s="406"/>
      <c r="M190" s="407"/>
    </row>
    <row r="191" spans="1:13" ht="15.75">
      <c r="A191" s="536"/>
      <c r="B191" s="434" t="s">
        <v>1245</v>
      </c>
      <c r="C191" s="607"/>
      <c r="D191" s="531" t="s">
        <v>1244</v>
      </c>
      <c r="E191" s="523">
        <f aca="true" t="shared" si="99" ref="E191:E198">G191+H191+I191+J191</f>
        <v>0</v>
      </c>
      <c r="F191" s="406"/>
      <c r="G191" s="406"/>
      <c r="H191" s="406"/>
      <c r="I191" s="406"/>
      <c r="J191" s="406"/>
      <c r="K191" s="406"/>
      <c r="L191" s="406"/>
      <c r="M191" s="407"/>
    </row>
    <row r="192" spans="1:13" ht="15.75">
      <c r="A192" s="536"/>
      <c r="B192" s="434" t="s">
        <v>1243</v>
      </c>
      <c r="C192" s="607"/>
      <c r="D192" s="531" t="s">
        <v>1242</v>
      </c>
      <c r="E192" s="406">
        <f t="shared" si="99"/>
        <v>0</v>
      </c>
      <c r="F192" s="406"/>
      <c r="G192" s="406"/>
      <c r="H192" s="406"/>
      <c r="I192" s="406"/>
      <c r="J192" s="406"/>
      <c r="K192" s="406"/>
      <c r="L192" s="406"/>
      <c r="M192" s="407"/>
    </row>
    <row r="193" spans="1:13" ht="15.75">
      <c r="A193" s="536"/>
      <c r="B193" s="434" t="s">
        <v>1241</v>
      </c>
      <c r="C193" s="607"/>
      <c r="D193" s="531" t="s">
        <v>1240</v>
      </c>
      <c r="E193" s="406">
        <f t="shared" si="99"/>
        <v>0</v>
      </c>
      <c r="F193" s="406">
        <f aca="true" t="shared" si="100" ref="F193:M193">F194+F195</f>
        <v>0</v>
      </c>
      <c r="G193" s="406">
        <f t="shared" si="100"/>
        <v>0</v>
      </c>
      <c r="H193" s="406">
        <f t="shared" si="100"/>
        <v>0</v>
      </c>
      <c r="I193" s="406">
        <f t="shared" si="100"/>
        <v>0</v>
      </c>
      <c r="J193" s="406">
        <f t="shared" si="100"/>
        <v>0</v>
      </c>
      <c r="K193" s="406">
        <f t="shared" si="100"/>
        <v>0</v>
      </c>
      <c r="L193" s="406">
        <f t="shared" si="100"/>
        <v>0</v>
      </c>
      <c r="M193" s="407">
        <f t="shared" si="100"/>
        <v>0</v>
      </c>
    </row>
    <row r="194" spans="1:13" ht="15.75">
      <c r="A194" s="536"/>
      <c r="B194" s="434"/>
      <c r="C194" s="434" t="s">
        <v>359</v>
      </c>
      <c r="D194" s="531" t="s">
        <v>1239</v>
      </c>
      <c r="E194" s="406">
        <f t="shared" si="99"/>
        <v>0</v>
      </c>
      <c r="F194" s="406"/>
      <c r="G194" s="406"/>
      <c r="H194" s="406"/>
      <c r="I194" s="406"/>
      <c r="J194" s="406"/>
      <c r="K194" s="406"/>
      <c r="L194" s="406"/>
      <c r="M194" s="407"/>
    </row>
    <row r="195" spans="1:13" ht="15.75">
      <c r="A195" s="536"/>
      <c r="B195" s="434"/>
      <c r="C195" s="434" t="s">
        <v>632</v>
      </c>
      <c r="D195" s="531" t="s">
        <v>1238</v>
      </c>
      <c r="E195" s="406">
        <f t="shared" si="99"/>
        <v>0</v>
      </c>
      <c r="F195" s="406"/>
      <c r="G195" s="406"/>
      <c r="H195" s="406"/>
      <c r="I195" s="406"/>
      <c r="J195" s="406"/>
      <c r="K195" s="406"/>
      <c r="L195" s="406"/>
      <c r="M195" s="407"/>
    </row>
    <row r="196" spans="1:13" ht="15.75">
      <c r="A196" s="536"/>
      <c r="B196" s="613" t="s">
        <v>347</v>
      </c>
      <c r="C196" s="613"/>
      <c r="D196" s="531" t="s">
        <v>1237</v>
      </c>
      <c r="E196" s="406">
        <f t="shared" si="99"/>
        <v>0</v>
      </c>
      <c r="F196" s="406"/>
      <c r="G196" s="406"/>
      <c r="H196" s="406"/>
      <c r="I196" s="406"/>
      <c r="J196" s="406"/>
      <c r="K196" s="406"/>
      <c r="L196" s="406"/>
      <c r="M196" s="407"/>
    </row>
    <row r="197" spans="1:13" ht="15.75">
      <c r="A197" s="1123" t="s">
        <v>1236</v>
      </c>
      <c r="B197" s="1124"/>
      <c r="C197" s="1124"/>
      <c r="D197" s="531" t="s">
        <v>1235</v>
      </c>
      <c r="E197" s="406">
        <f t="shared" si="99"/>
        <v>0</v>
      </c>
      <c r="F197" s="406">
        <f aca="true" t="shared" si="101" ref="F197:M197">F198+F202+F209+F212</f>
        <v>0</v>
      </c>
      <c r="G197" s="406">
        <f t="shared" si="101"/>
        <v>0</v>
      </c>
      <c r="H197" s="406">
        <f t="shared" si="101"/>
        <v>0</v>
      </c>
      <c r="I197" s="406">
        <f t="shared" si="101"/>
        <v>0</v>
      </c>
      <c r="J197" s="406">
        <f t="shared" si="101"/>
        <v>0</v>
      </c>
      <c r="K197" s="406">
        <f t="shared" si="101"/>
        <v>0</v>
      </c>
      <c r="L197" s="406">
        <f t="shared" si="101"/>
        <v>0</v>
      </c>
      <c r="M197" s="407">
        <f t="shared" si="101"/>
        <v>0</v>
      </c>
    </row>
    <row r="198" spans="1:13" ht="15.75">
      <c r="A198" s="1123" t="s">
        <v>1234</v>
      </c>
      <c r="B198" s="1124"/>
      <c r="C198" s="1124"/>
      <c r="D198" s="531" t="s">
        <v>1233</v>
      </c>
      <c r="E198" s="406">
        <f t="shared" si="99"/>
        <v>0</v>
      </c>
      <c r="F198" s="406">
        <f aca="true" t="shared" si="102" ref="F198:M198">F200</f>
        <v>0</v>
      </c>
      <c r="G198" s="406">
        <f t="shared" si="102"/>
        <v>0</v>
      </c>
      <c r="H198" s="406">
        <f t="shared" si="102"/>
        <v>0</v>
      </c>
      <c r="I198" s="406">
        <f t="shared" si="102"/>
        <v>0</v>
      </c>
      <c r="J198" s="406">
        <f t="shared" si="102"/>
        <v>0</v>
      </c>
      <c r="K198" s="406">
        <f t="shared" si="102"/>
        <v>0</v>
      </c>
      <c r="L198" s="406">
        <f t="shared" si="102"/>
        <v>0</v>
      </c>
      <c r="M198" s="407">
        <f t="shared" si="102"/>
        <v>0</v>
      </c>
    </row>
    <row r="199" spans="1:13" ht="15.75">
      <c r="A199" s="598" t="s">
        <v>372</v>
      </c>
      <c r="B199" s="599"/>
      <c r="C199" s="599"/>
      <c r="D199" s="531"/>
      <c r="E199" s="406"/>
      <c r="F199" s="406"/>
      <c r="G199" s="406"/>
      <c r="H199" s="406"/>
      <c r="I199" s="406"/>
      <c r="J199" s="406"/>
      <c r="K199" s="406"/>
      <c r="L199" s="406"/>
      <c r="M199" s="407"/>
    </row>
    <row r="200" spans="1:13" ht="15.75">
      <c r="A200" s="536"/>
      <c r="B200" s="434" t="s">
        <v>1232</v>
      </c>
      <c r="C200" s="411"/>
      <c r="D200" s="531" t="s">
        <v>1231</v>
      </c>
      <c r="E200" s="406">
        <f>G200+H200+I200+J200</f>
        <v>0</v>
      </c>
      <c r="F200" s="406">
        <f aca="true" t="shared" si="103" ref="F200:M200">F201</f>
        <v>0</v>
      </c>
      <c r="G200" s="406">
        <f t="shared" si="103"/>
        <v>0</v>
      </c>
      <c r="H200" s="406">
        <f t="shared" si="103"/>
        <v>0</v>
      </c>
      <c r="I200" s="406">
        <f t="shared" si="103"/>
        <v>0</v>
      </c>
      <c r="J200" s="406">
        <f t="shared" si="103"/>
        <v>0</v>
      </c>
      <c r="K200" s="406">
        <f t="shared" si="103"/>
        <v>0</v>
      </c>
      <c r="L200" s="406">
        <f t="shared" si="103"/>
        <v>0</v>
      </c>
      <c r="M200" s="407">
        <f t="shared" si="103"/>
        <v>0</v>
      </c>
    </row>
    <row r="201" spans="1:13" ht="15.75">
      <c r="A201" s="536"/>
      <c r="B201" s="434"/>
      <c r="C201" s="411" t="s">
        <v>531</v>
      </c>
      <c r="D201" s="531" t="s">
        <v>1230</v>
      </c>
      <c r="E201" s="406">
        <f>G201+H201+I201+J201</f>
        <v>0</v>
      </c>
      <c r="F201" s="406"/>
      <c r="G201" s="406"/>
      <c r="H201" s="406"/>
      <c r="I201" s="406"/>
      <c r="J201" s="406"/>
      <c r="K201" s="406"/>
      <c r="L201" s="406"/>
      <c r="M201" s="407"/>
    </row>
    <row r="202" spans="1:13" ht="15.75">
      <c r="A202" s="1123" t="s">
        <v>1352</v>
      </c>
      <c r="B202" s="1124"/>
      <c r="C202" s="1124"/>
      <c r="D202" s="531" t="s">
        <v>1228</v>
      </c>
      <c r="E202" s="406">
        <f>G202+H202+I202+J202</f>
        <v>0</v>
      </c>
      <c r="F202" s="406">
        <f aca="true" t="shared" si="104" ref="F202:M202">F204+F207+F208</f>
        <v>0</v>
      </c>
      <c r="G202" s="406">
        <f t="shared" si="104"/>
        <v>0</v>
      </c>
      <c r="H202" s="406">
        <f t="shared" si="104"/>
        <v>0</v>
      </c>
      <c r="I202" s="406">
        <f t="shared" si="104"/>
        <v>0</v>
      </c>
      <c r="J202" s="406">
        <f t="shared" si="104"/>
        <v>0</v>
      </c>
      <c r="K202" s="406">
        <f t="shared" si="104"/>
        <v>0</v>
      </c>
      <c r="L202" s="406">
        <f t="shared" si="104"/>
        <v>0</v>
      </c>
      <c r="M202" s="407">
        <f t="shared" si="104"/>
        <v>0</v>
      </c>
    </row>
    <row r="203" spans="1:13" ht="15.75">
      <c r="A203" s="598" t="s">
        <v>372</v>
      </c>
      <c r="B203" s="599"/>
      <c r="C203" s="599"/>
      <c r="D203" s="531"/>
      <c r="E203" s="406"/>
      <c r="F203" s="406"/>
      <c r="G203" s="406"/>
      <c r="H203" s="406"/>
      <c r="I203" s="406"/>
      <c r="J203" s="406"/>
      <c r="K203" s="406"/>
      <c r="L203" s="406"/>
      <c r="M203" s="407"/>
    </row>
    <row r="204" spans="1:13" ht="15.75">
      <c r="A204" s="598"/>
      <c r="B204" s="412" t="s">
        <v>1227</v>
      </c>
      <c r="C204" s="599"/>
      <c r="D204" s="531" t="s">
        <v>1226</v>
      </c>
      <c r="E204" s="406">
        <f aca="true" t="shared" si="105" ref="E204:E209">G204+H204+I204+J204</f>
        <v>0</v>
      </c>
      <c r="F204" s="406">
        <f aca="true" t="shared" si="106" ref="F204:M204">F205+F206</f>
        <v>0</v>
      </c>
      <c r="G204" s="406">
        <f t="shared" si="106"/>
        <v>0</v>
      </c>
      <c r="H204" s="406">
        <f t="shared" si="106"/>
        <v>0</v>
      </c>
      <c r="I204" s="406">
        <f t="shared" si="106"/>
        <v>0</v>
      </c>
      <c r="J204" s="406">
        <f t="shared" si="106"/>
        <v>0</v>
      </c>
      <c r="K204" s="406">
        <f t="shared" si="106"/>
        <v>0</v>
      </c>
      <c r="L204" s="406">
        <f t="shared" si="106"/>
        <v>0</v>
      </c>
      <c r="M204" s="407">
        <f t="shared" si="106"/>
        <v>0</v>
      </c>
    </row>
    <row r="205" spans="1:13" ht="15.75">
      <c r="A205" s="598"/>
      <c r="B205" s="599"/>
      <c r="C205" s="412" t="s">
        <v>8</v>
      </c>
      <c r="D205" s="531" t="s">
        <v>1225</v>
      </c>
      <c r="E205" s="406">
        <f t="shared" si="105"/>
        <v>0</v>
      </c>
      <c r="F205" s="406"/>
      <c r="G205" s="406"/>
      <c r="H205" s="406"/>
      <c r="I205" s="406"/>
      <c r="J205" s="406"/>
      <c r="K205" s="406"/>
      <c r="L205" s="406"/>
      <c r="M205" s="407"/>
    </row>
    <row r="206" spans="1:13" ht="15.75">
      <c r="A206" s="536"/>
      <c r="B206" s="411"/>
      <c r="C206" s="411" t="s">
        <v>514</v>
      </c>
      <c r="D206" s="531" t="s">
        <v>1224</v>
      </c>
      <c r="E206" s="406">
        <f t="shared" si="105"/>
        <v>0</v>
      </c>
      <c r="F206" s="406"/>
      <c r="G206" s="406"/>
      <c r="H206" s="406"/>
      <c r="I206" s="406"/>
      <c r="J206" s="406"/>
      <c r="K206" s="406"/>
      <c r="L206" s="406"/>
      <c r="M206" s="407"/>
    </row>
    <row r="207" spans="1:13" ht="15.75">
      <c r="A207" s="536"/>
      <c r="B207" s="1140" t="s">
        <v>1223</v>
      </c>
      <c r="C207" s="1140"/>
      <c r="D207" s="531" t="s">
        <v>1222</v>
      </c>
      <c r="E207" s="406">
        <f t="shared" si="105"/>
        <v>0</v>
      </c>
      <c r="F207" s="406"/>
      <c r="G207" s="406"/>
      <c r="H207" s="406"/>
      <c r="I207" s="406"/>
      <c r="J207" s="406"/>
      <c r="K207" s="406"/>
      <c r="L207" s="406"/>
      <c r="M207" s="407"/>
    </row>
    <row r="208" spans="1:13" s="424" customFormat="1" ht="15.75">
      <c r="A208" s="614"/>
      <c r="B208" s="1110" t="s">
        <v>185</v>
      </c>
      <c r="C208" s="1110"/>
      <c r="D208" s="938" t="s">
        <v>1221</v>
      </c>
      <c r="E208" s="406">
        <f t="shared" si="105"/>
        <v>0</v>
      </c>
      <c r="F208" s="422"/>
      <c r="G208" s="630"/>
      <c r="H208" s="630"/>
      <c r="I208" s="630"/>
      <c r="J208" s="630"/>
      <c r="K208" s="422"/>
      <c r="L208" s="630"/>
      <c r="M208" s="631"/>
    </row>
    <row r="209" spans="1:13" ht="15.75">
      <c r="A209" s="402" t="s">
        <v>1220</v>
      </c>
      <c r="B209" s="411"/>
      <c r="C209" s="607"/>
      <c r="D209" s="531" t="s">
        <v>1219</v>
      </c>
      <c r="E209" s="406">
        <f t="shared" si="105"/>
        <v>0</v>
      </c>
      <c r="F209" s="406">
        <f aca="true" t="shared" si="107" ref="F209:M209">F211</f>
        <v>0</v>
      </c>
      <c r="G209" s="406">
        <f t="shared" si="107"/>
        <v>0</v>
      </c>
      <c r="H209" s="406">
        <f t="shared" si="107"/>
        <v>0</v>
      </c>
      <c r="I209" s="406">
        <f t="shared" si="107"/>
        <v>0</v>
      </c>
      <c r="J209" s="406">
        <f t="shared" si="107"/>
        <v>0</v>
      </c>
      <c r="K209" s="406">
        <f t="shared" si="107"/>
        <v>0</v>
      </c>
      <c r="L209" s="406">
        <f t="shared" si="107"/>
        <v>0</v>
      </c>
      <c r="M209" s="407">
        <f t="shared" si="107"/>
        <v>0</v>
      </c>
    </row>
    <row r="210" spans="1:13" ht="15.75">
      <c r="A210" s="598" t="s">
        <v>372</v>
      </c>
      <c r="B210" s="599"/>
      <c r="C210" s="599"/>
      <c r="D210" s="531"/>
      <c r="E210" s="406"/>
      <c r="F210" s="406"/>
      <c r="G210" s="406"/>
      <c r="H210" s="406"/>
      <c r="I210" s="406"/>
      <c r="J210" s="406"/>
      <c r="K210" s="406"/>
      <c r="L210" s="406"/>
      <c r="M210" s="407"/>
    </row>
    <row r="211" spans="1:13" ht="15.75">
      <c r="A211" s="616"/>
      <c r="B211" s="434" t="s">
        <v>402</v>
      </c>
      <c r="C211" s="617"/>
      <c r="D211" s="531" t="s">
        <v>1218</v>
      </c>
      <c r="E211" s="406">
        <f>G211+H211+I211+J211</f>
        <v>0</v>
      </c>
      <c r="F211" s="406"/>
      <c r="G211" s="406"/>
      <c r="H211" s="406"/>
      <c r="I211" s="406"/>
      <c r="J211" s="406"/>
      <c r="K211" s="406"/>
      <c r="L211" s="406"/>
      <c r="M211" s="407"/>
    </row>
    <row r="212" spans="1:13" ht="15.75">
      <c r="A212" s="402" t="s">
        <v>1217</v>
      </c>
      <c r="B212" s="411"/>
      <c r="C212" s="411"/>
      <c r="D212" s="531" t="s">
        <v>1216</v>
      </c>
      <c r="E212" s="406">
        <f>G212+H212+I212+J212</f>
        <v>0</v>
      </c>
      <c r="F212" s="406">
        <f aca="true" t="shared" si="108" ref="F212:M212">F214</f>
        <v>0</v>
      </c>
      <c r="G212" s="406">
        <f t="shared" si="108"/>
        <v>0</v>
      </c>
      <c r="H212" s="406">
        <f t="shared" si="108"/>
        <v>0</v>
      </c>
      <c r="I212" s="406">
        <f t="shared" si="108"/>
        <v>0</v>
      </c>
      <c r="J212" s="406">
        <f t="shared" si="108"/>
        <v>0</v>
      </c>
      <c r="K212" s="406">
        <f t="shared" si="108"/>
        <v>0</v>
      </c>
      <c r="L212" s="406">
        <f t="shared" si="108"/>
        <v>0</v>
      </c>
      <c r="M212" s="407">
        <f t="shared" si="108"/>
        <v>0</v>
      </c>
    </row>
    <row r="213" spans="1:13" ht="15.75">
      <c r="A213" s="598" t="s">
        <v>372</v>
      </c>
      <c r="B213" s="599"/>
      <c r="C213" s="599"/>
      <c r="D213" s="531"/>
      <c r="E213" s="406"/>
      <c r="F213" s="406"/>
      <c r="G213" s="406"/>
      <c r="H213" s="406"/>
      <c r="I213" s="406"/>
      <c r="J213" s="406"/>
      <c r="K213" s="406"/>
      <c r="L213" s="406"/>
      <c r="M213" s="407"/>
    </row>
    <row r="214" spans="1:13" ht="15.75">
      <c r="A214" s="402"/>
      <c r="B214" s="411" t="s">
        <v>258</v>
      </c>
      <c r="C214" s="411"/>
      <c r="D214" s="531" t="s">
        <v>1215</v>
      </c>
      <c r="E214" s="406">
        <f aca="true" t="shared" si="109" ref="E214:E222">G214+H214+I214+J214</f>
        <v>0</v>
      </c>
      <c r="F214" s="406"/>
      <c r="G214" s="406"/>
      <c r="H214" s="406"/>
      <c r="I214" s="406"/>
      <c r="J214" s="406"/>
      <c r="K214" s="406"/>
      <c r="L214" s="406"/>
      <c r="M214" s="407"/>
    </row>
    <row r="215" spans="1:13" ht="15.75">
      <c r="A215" s="600" t="s">
        <v>1214</v>
      </c>
      <c r="B215" s="618"/>
      <c r="C215" s="618"/>
      <c r="D215" s="531" t="s">
        <v>1213</v>
      </c>
      <c r="E215" s="406">
        <f t="shared" si="109"/>
        <v>5796</v>
      </c>
      <c r="F215" s="406">
        <f aca="true" t="shared" si="110" ref="F215:M215">F216+F218</f>
        <v>0</v>
      </c>
      <c r="G215" s="406">
        <f t="shared" si="110"/>
        <v>6696</v>
      </c>
      <c r="H215" s="406">
        <f t="shared" si="110"/>
        <v>112</v>
      </c>
      <c r="I215" s="406">
        <f t="shared" si="110"/>
        <v>-507</v>
      </c>
      <c r="J215" s="406">
        <f t="shared" si="110"/>
        <v>-505</v>
      </c>
      <c r="K215" s="406">
        <f t="shared" si="110"/>
        <v>-5980</v>
      </c>
      <c r="L215" s="406">
        <f t="shared" si="110"/>
        <v>-4497</v>
      </c>
      <c r="M215" s="407">
        <f t="shared" si="110"/>
        <v>-3366</v>
      </c>
    </row>
    <row r="216" spans="1:13" ht="15.75">
      <c r="A216" s="619" t="s">
        <v>1351</v>
      </c>
      <c r="B216" s="620"/>
      <c r="C216" s="620"/>
      <c r="D216" s="531" t="s">
        <v>1211</v>
      </c>
      <c r="E216" s="406">
        <f t="shared" si="109"/>
        <v>5796</v>
      </c>
      <c r="F216" s="406">
        <f aca="true" t="shared" si="111" ref="F216:M216">F217</f>
        <v>0</v>
      </c>
      <c r="G216" s="406">
        <f t="shared" si="111"/>
        <v>6696</v>
      </c>
      <c r="H216" s="406">
        <f t="shared" si="111"/>
        <v>112</v>
      </c>
      <c r="I216" s="406">
        <f t="shared" si="111"/>
        <v>-507</v>
      </c>
      <c r="J216" s="406">
        <f t="shared" si="111"/>
        <v>-505</v>
      </c>
      <c r="K216" s="406">
        <f t="shared" si="111"/>
        <v>-5980</v>
      </c>
      <c r="L216" s="406">
        <f t="shared" si="111"/>
        <v>-4497</v>
      </c>
      <c r="M216" s="407">
        <f t="shared" si="111"/>
        <v>-3366</v>
      </c>
    </row>
    <row r="217" spans="1:13" s="424" customFormat="1" ht="15.75">
      <c r="A217" s="632"/>
      <c r="B217" s="1196" t="s">
        <v>129</v>
      </c>
      <c r="C217" s="1196"/>
      <c r="D217" s="445" t="s">
        <v>1350</v>
      </c>
      <c r="E217" s="406">
        <f t="shared" si="109"/>
        <v>5796</v>
      </c>
      <c r="F217" s="630"/>
      <c r="G217" s="630">
        <f>G117-'11-02 Venituri (2)'!F208</f>
        <v>6696</v>
      </c>
      <c r="H217" s="630">
        <f>H117-'11-02 Venituri (2)'!G208</f>
        <v>112</v>
      </c>
      <c r="I217" s="630">
        <f>I117-'11-02 Venituri (2)'!H208</f>
        <v>-507</v>
      </c>
      <c r="J217" s="630">
        <f>J117-'11-02 Venituri (2)'!I208</f>
        <v>-505</v>
      </c>
      <c r="K217" s="630">
        <f>K117-'11-02 Venituri (2)'!J208</f>
        <v>-5980</v>
      </c>
      <c r="L217" s="630">
        <f>L117-'11-02 Venituri (2)'!K208</f>
        <v>-4497</v>
      </c>
      <c r="M217" s="633">
        <f>M117-'11-02 Venituri (2)'!L208</f>
        <v>-3366</v>
      </c>
    </row>
    <row r="218" spans="1:13" ht="18.75">
      <c r="A218" s="536" t="s">
        <v>1747</v>
      </c>
      <c r="B218" s="411"/>
      <c r="C218" s="411"/>
      <c r="D218" s="412" t="s">
        <v>1209</v>
      </c>
      <c r="E218" s="406">
        <f t="shared" si="109"/>
        <v>0</v>
      </c>
      <c r="F218" s="406">
        <f aca="true" t="shared" si="112" ref="F218:M218">F219</f>
        <v>0</v>
      </c>
      <c r="G218" s="406">
        <f t="shared" si="112"/>
        <v>0</v>
      </c>
      <c r="H218" s="406">
        <f t="shared" si="112"/>
        <v>0</v>
      </c>
      <c r="I218" s="406">
        <f t="shared" si="112"/>
        <v>0</v>
      </c>
      <c r="J218" s="406">
        <f t="shared" si="112"/>
        <v>0</v>
      </c>
      <c r="K218" s="406">
        <f t="shared" si="112"/>
        <v>0</v>
      </c>
      <c r="L218" s="406">
        <f t="shared" si="112"/>
        <v>0</v>
      </c>
      <c r="M218" s="407">
        <f t="shared" si="112"/>
        <v>0</v>
      </c>
    </row>
    <row r="219" spans="1:13" s="424" customFormat="1" ht="15.75">
      <c r="A219" s="625"/>
      <c r="B219" s="1197" t="s">
        <v>595</v>
      </c>
      <c r="C219" s="1197"/>
      <c r="D219" s="465" t="s">
        <v>1349</v>
      </c>
      <c r="E219" s="406">
        <f t="shared" si="109"/>
        <v>0</v>
      </c>
      <c r="F219" s="634"/>
      <c r="G219" s="634"/>
      <c r="H219" s="622"/>
      <c r="I219" s="622"/>
      <c r="J219" s="622"/>
      <c r="K219" s="634"/>
      <c r="L219" s="622"/>
      <c r="M219" s="623"/>
    </row>
    <row r="220" spans="1:13" ht="39" customHeight="1">
      <c r="A220" s="1198" t="s">
        <v>1348</v>
      </c>
      <c r="B220" s="1199"/>
      <c r="C220" s="1199"/>
      <c r="D220" s="626" t="s">
        <v>1347</v>
      </c>
      <c r="E220" s="514">
        <f t="shared" si="109"/>
        <v>25206</v>
      </c>
      <c r="F220" s="514">
        <f aca="true" t="shared" si="113" ref="F220:M220">F221+F230+F237+F287+F303</f>
        <v>0</v>
      </c>
      <c r="G220" s="514">
        <f t="shared" si="113"/>
        <v>3041</v>
      </c>
      <c r="H220" s="514">
        <f t="shared" si="113"/>
        <v>11085</v>
      </c>
      <c r="I220" s="514">
        <f t="shared" si="113"/>
        <v>7652</v>
      </c>
      <c r="J220" s="514">
        <f t="shared" si="113"/>
        <v>3428</v>
      </c>
      <c r="K220" s="514">
        <f t="shared" si="113"/>
        <v>26541</v>
      </c>
      <c r="L220" s="514">
        <f t="shared" si="113"/>
        <v>27867</v>
      </c>
      <c r="M220" s="627">
        <f t="shared" si="113"/>
        <v>29120</v>
      </c>
    </row>
    <row r="221" spans="1:13" ht="18" customHeight="1">
      <c r="A221" s="1189" t="s">
        <v>1346</v>
      </c>
      <c r="B221" s="1190"/>
      <c r="C221" s="1190"/>
      <c r="D221" s="628" t="s">
        <v>1345</v>
      </c>
      <c r="E221" s="406">
        <f t="shared" si="109"/>
        <v>225</v>
      </c>
      <c r="F221" s="406">
        <f aca="true" t="shared" si="114" ref="F221:M221">F222+F226</f>
        <v>0</v>
      </c>
      <c r="G221" s="406">
        <f t="shared" si="114"/>
        <v>0</v>
      </c>
      <c r="H221" s="406">
        <f t="shared" si="114"/>
        <v>201</v>
      </c>
      <c r="I221" s="406">
        <f t="shared" si="114"/>
        <v>24</v>
      </c>
      <c r="J221" s="406">
        <f t="shared" si="114"/>
        <v>0</v>
      </c>
      <c r="K221" s="406">
        <f t="shared" si="114"/>
        <v>237</v>
      </c>
      <c r="L221" s="406">
        <f t="shared" si="114"/>
        <v>249</v>
      </c>
      <c r="M221" s="407">
        <f t="shared" si="114"/>
        <v>260</v>
      </c>
    </row>
    <row r="222" spans="1:13" s="424" customFormat="1" ht="15.75">
      <c r="A222" s="447" t="s">
        <v>1344</v>
      </c>
      <c r="B222" s="635"/>
      <c r="C222" s="636"/>
      <c r="D222" s="439" t="s">
        <v>1343</v>
      </c>
      <c r="E222" s="406">
        <f t="shared" si="109"/>
        <v>0</v>
      </c>
      <c r="F222" s="422">
        <f aca="true" t="shared" si="115" ref="F222:M222">F224</f>
        <v>0</v>
      </c>
      <c r="G222" s="422">
        <f t="shared" si="115"/>
        <v>0</v>
      </c>
      <c r="H222" s="422">
        <f t="shared" si="115"/>
        <v>0</v>
      </c>
      <c r="I222" s="422">
        <f t="shared" si="115"/>
        <v>0</v>
      </c>
      <c r="J222" s="422">
        <f t="shared" si="115"/>
        <v>0</v>
      </c>
      <c r="K222" s="422">
        <f t="shared" si="115"/>
        <v>0</v>
      </c>
      <c r="L222" s="422">
        <f t="shared" si="115"/>
        <v>0</v>
      </c>
      <c r="M222" s="612">
        <f t="shared" si="115"/>
        <v>0</v>
      </c>
    </row>
    <row r="223" spans="1:13" s="424" customFormat="1" ht="15.75">
      <c r="A223" s="637" t="s">
        <v>372</v>
      </c>
      <c r="B223" s="638"/>
      <c r="C223" s="639"/>
      <c r="D223" s="445"/>
      <c r="E223" s="406"/>
      <c r="F223" s="422"/>
      <c r="G223" s="630"/>
      <c r="H223" s="630"/>
      <c r="I223" s="640"/>
      <c r="J223" s="630"/>
      <c r="K223" s="437"/>
      <c r="L223" s="630"/>
      <c r="M223" s="641"/>
    </row>
    <row r="224" spans="1:13" s="424" customFormat="1" ht="15.75">
      <c r="A224" s="609"/>
      <c r="B224" s="610" t="s">
        <v>1342</v>
      </c>
      <c r="C224" s="636"/>
      <c r="D224" s="60" t="s">
        <v>1341</v>
      </c>
      <c r="E224" s="406">
        <f>G224+H224+I224+J224</f>
        <v>0</v>
      </c>
      <c r="F224" s="422">
        <f aca="true" t="shared" si="116" ref="F224:M224">F225</f>
        <v>0</v>
      </c>
      <c r="G224" s="422">
        <f t="shared" si="116"/>
        <v>0</v>
      </c>
      <c r="H224" s="422">
        <f t="shared" si="116"/>
        <v>0</v>
      </c>
      <c r="I224" s="422">
        <f t="shared" si="116"/>
        <v>0</v>
      </c>
      <c r="J224" s="422">
        <f t="shared" si="116"/>
        <v>0</v>
      </c>
      <c r="K224" s="422">
        <f t="shared" si="116"/>
        <v>0</v>
      </c>
      <c r="L224" s="422">
        <f t="shared" si="116"/>
        <v>0</v>
      </c>
      <c r="M224" s="612">
        <f t="shared" si="116"/>
        <v>0</v>
      </c>
    </row>
    <row r="225" spans="1:13" s="424" customFormat="1" ht="15.75">
      <c r="A225" s="609"/>
      <c r="B225" s="610"/>
      <c r="C225" s="642" t="s">
        <v>66</v>
      </c>
      <c r="D225" s="60" t="s">
        <v>1340</v>
      </c>
      <c r="E225" s="406">
        <f>G225+H225+I225+J225</f>
        <v>0</v>
      </c>
      <c r="F225" s="422"/>
      <c r="G225" s="630"/>
      <c r="H225" s="630"/>
      <c r="I225" s="640"/>
      <c r="J225" s="630"/>
      <c r="K225" s="437"/>
      <c r="L225" s="630"/>
      <c r="M225" s="641"/>
    </row>
    <row r="226" spans="1:13" ht="15.75">
      <c r="A226" s="409" t="s">
        <v>1339</v>
      </c>
      <c r="B226" s="596"/>
      <c r="C226" s="403"/>
      <c r="D226" s="122" t="s">
        <v>1338</v>
      </c>
      <c r="E226" s="406">
        <f>G226+H226+I226+J226</f>
        <v>225</v>
      </c>
      <c r="F226" s="406">
        <f aca="true" t="shared" si="117" ref="F226:M226">F228+F229</f>
        <v>0</v>
      </c>
      <c r="G226" s="406">
        <f t="shared" si="117"/>
        <v>0</v>
      </c>
      <c r="H226" s="406">
        <f t="shared" si="117"/>
        <v>201</v>
      </c>
      <c r="I226" s="406">
        <f t="shared" si="117"/>
        <v>24</v>
      </c>
      <c r="J226" s="406">
        <f t="shared" si="117"/>
        <v>0</v>
      </c>
      <c r="K226" s="406">
        <f t="shared" si="117"/>
        <v>237</v>
      </c>
      <c r="L226" s="406">
        <f t="shared" si="117"/>
        <v>249</v>
      </c>
      <c r="M226" s="407">
        <f t="shared" si="117"/>
        <v>260</v>
      </c>
    </row>
    <row r="227" spans="1:13" ht="15.75">
      <c r="A227" s="598" t="s">
        <v>372</v>
      </c>
      <c r="B227" s="599"/>
      <c r="C227" s="599"/>
      <c r="D227" s="531"/>
      <c r="E227" s="406"/>
      <c r="F227" s="406"/>
      <c r="G227" s="406"/>
      <c r="H227" s="406"/>
      <c r="I227" s="406"/>
      <c r="J227" s="406"/>
      <c r="K227" s="406"/>
      <c r="L227" s="406"/>
      <c r="M227" s="407"/>
    </row>
    <row r="228" spans="1:13" ht="15.75">
      <c r="A228" s="402"/>
      <c r="B228" s="411" t="s">
        <v>392</v>
      </c>
      <c r="C228" s="403"/>
      <c r="D228" s="59" t="s">
        <v>1337</v>
      </c>
      <c r="E228" s="406">
        <f>G228+H228+I228+J228</f>
        <v>225</v>
      </c>
      <c r="F228" s="406"/>
      <c r="G228" s="406">
        <v>0</v>
      </c>
      <c r="H228" s="406">
        <v>201</v>
      </c>
      <c r="I228" s="406">
        <v>24</v>
      </c>
      <c r="J228" s="406">
        <v>0</v>
      </c>
      <c r="K228" s="406">
        <v>237</v>
      </c>
      <c r="L228" s="406">
        <v>249</v>
      </c>
      <c r="M228" s="407">
        <v>260</v>
      </c>
    </row>
    <row r="229" spans="1:13" ht="15.75">
      <c r="A229" s="402"/>
      <c r="B229" s="411" t="s">
        <v>1336</v>
      </c>
      <c r="C229" s="403"/>
      <c r="D229" s="59" t="s">
        <v>1335</v>
      </c>
      <c r="E229" s="523">
        <f>G229+H229+I229+J229</f>
        <v>0</v>
      </c>
      <c r="F229" s="523"/>
      <c r="G229" s="523"/>
      <c r="H229" s="523">
        <v>0</v>
      </c>
      <c r="I229" s="523"/>
      <c r="J229" s="523"/>
      <c r="K229" s="406"/>
      <c r="L229" s="406"/>
      <c r="M229" s="407"/>
    </row>
    <row r="230" spans="1:13" ht="40.5" customHeight="1">
      <c r="A230" s="1191" t="s">
        <v>1334</v>
      </c>
      <c r="B230" s="1192"/>
      <c r="C230" s="1192"/>
      <c r="D230" s="522" t="s">
        <v>1333</v>
      </c>
      <c r="E230" s="523">
        <f>G230+H230+I230+J230</f>
        <v>3352</v>
      </c>
      <c r="F230" s="523">
        <f aca="true" t="shared" si="118" ref="F230:M230">F231</f>
        <v>0</v>
      </c>
      <c r="G230" s="523">
        <f t="shared" si="118"/>
        <v>93</v>
      </c>
      <c r="H230" s="523">
        <f t="shared" si="118"/>
        <v>3228</v>
      </c>
      <c r="I230" s="523">
        <f t="shared" si="118"/>
        <v>22</v>
      </c>
      <c r="J230" s="523">
        <f t="shared" si="118"/>
        <v>9</v>
      </c>
      <c r="K230" s="406">
        <f t="shared" si="118"/>
        <v>3529</v>
      </c>
      <c r="L230" s="406">
        <f t="shared" si="118"/>
        <v>3705</v>
      </c>
      <c r="M230" s="407">
        <f t="shared" si="118"/>
        <v>3871</v>
      </c>
    </row>
    <row r="231" spans="1:13" ht="15.75">
      <c r="A231" s="1193" t="s">
        <v>1332</v>
      </c>
      <c r="B231" s="1194"/>
      <c r="C231" s="1194"/>
      <c r="D231" s="122" t="s">
        <v>1331</v>
      </c>
      <c r="E231" s="523">
        <f>G231+H231+I231+J231</f>
        <v>3352</v>
      </c>
      <c r="F231" s="523">
        <f aca="true" t="shared" si="119" ref="F231:M231">F233+F235+F236</f>
        <v>0</v>
      </c>
      <c r="G231" s="523">
        <f t="shared" si="119"/>
        <v>93</v>
      </c>
      <c r="H231" s="523">
        <f t="shared" si="119"/>
        <v>3228</v>
      </c>
      <c r="I231" s="523">
        <f t="shared" si="119"/>
        <v>22</v>
      </c>
      <c r="J231" s="523">
        <f t="shared" si="119"/>
        <v>9</v>
      </c>
      <c r="K231" s="406">
        <f t="shared" si="119"/>
        <v>3529</v>
      </c>
      <c r="L231" s="406">
        <f t="shared" si="119"/>
        <v>3705</v>
      </c>
      <c r="M231" s="407">
        <f t="shared" si="119"/>
        <v>3871</v>
      </c>
    </row>
    <row r="232" spans="1:13" ht="15.75">
      <c r="A232" s="598" t="s">
        <v>372</v>
      </c>
      <c r="B232" s="599"/>
      <c r="C232" s="599"/>
      <c r="D232" s="531"/>
      <c r="E232" s="523"/>
      <c r="F232" s="523"/>
      <c r="G232" s="523"/>
      <c r="H232" s="523"/>
      <c r="I232" s="523"/>
      <c r="J232" s="523"/>
      <c r="K232" s="406"/>
      <c r="L232" s="406"/>
      <c r="M232" s="407"/>
    </row>
    <row r="233" spans="1:13" ht="15.75">
      <c r="A233" s="603"/>
      <c r="B233" s="604" t="s">
        <v>1330</v>
      </c>
      <c r="C233" s="403"/>
      <c r="D233" s="531" t="s">
        <v>1329</v>
      </c>
      <c r="E233" s="523">
        <f aca="true" t="shared" si="120" ref="E233:E238">G233+H233+I233+J233</f>
        <v>3352</v>
      </c>
      <c r="F233" s="523">
        <f aca="true" t="shared" si="121" ref="F233:M233">F234</f>
        <v>0</v>
      </c>
      <c r="G233" s="523">
        <f t="shared" si="121"/>
        <v>93</v>
      </c>
      <c r="H233" s="523">
        <f t="shared" si="121"/>
        <v>3228</v>
      </c>
      <c r="I233" s="523">
        <f t="shared" si="121"/>
        <v>22</v>
      </c>
      <c r="J233" s="523">
        <f t="shared" si="121"/>
        <v>9</v>
      </c>
      <c r="K233" s="406">
        <f t="shared" si="121"/>
        <v>3529</v>
      </c>
      <c r="L233" s="406">
        <f t="shared" si="121"/>
        <v>3705</v>
      </c>
      <c r="M233" s="407">
        <f t="shared" si="121"/>
        <v>3871</v>
      </c>
    </row>
    <row r="234" spans="1:13" ht="15.75">
      <c r="A234" s="603"/>
      <c r="B234" s="604"/>
      <c r="C234" s="434" t="s">
        <v>245</v>
      </c>
      <c r="D234" s="531" t="s">
        <v>1328</v>
      </c>
      <c r="E234" s="523">
        <f t="shared" si="120"/>
        <v>3352</v>
      </c>
      <c r="F234" s="523">
        <v>0</v>
      </c>
      <c r="G234" s="523">
        <v>93</v>
      </c>
      <c r="H234" s="523">
        <v>3228</v>
      </c>
      <c r="I234" s="523">
        <v>22</v>
      </c>
      <c r="J234" s="523">
        <v>9</v>
      </c>
      <c r="K234" s="406">
        <v>3529</v>
      </c>
      <c r="L234" s="406">
        <v>3705</v>
      </c>
      <c r="M234" s="407">
        <v>3871</v>
      </c>
    </row>
    <row r="235" spans="1:13" ht="15.75">
      <c r="A235" s="603"/>
      <c r="B235" s="1195" t="s">
        <v>1327</v>
      </c>
      <c r="C235" s="1195"/>
      <c r="D235" s="531" t="s">
        <v>1326</v>
      </c>
      <c r="E235" s="523">
        <f t="shared" si="120"/>
        <v>0</v>
      </c>
      <c r="F235" s="523"/>
      <c r="G235" s="523"/>
      <c r="H235" s="523"/>
      <c r="I235" s="523"/>
      <c r="J235" s="523"/>
      <c r="K235" s="406"/>
      <c r="L235" s="406"/>
      <c r="M235" s="407"/>
    </row>
    <row r="236" spans="1:13" ht="15.75">
      <c r="A236" s="603"/>
      <c r="B236" s="604" t="s">
        <v>39</v>
      </c>
      <c r="C236" s="403"/>
      <c r="D236" s="531" t="s">
        <v>1325</v>
      </c>
      <c r="E236" s="406">
        <f t="shared" si="120"/>
        <v>0</v>
      </c>
      <c r="F236" s="406"/>
      <c r="G236" s="406"/>
      <c r="H236" s="406"/>
      <c r="I236" s="406"/>
      <c r="J236" s="406"/>
      <c r="K236" s="406"/>
      <c r="L236" s="406"/>
      <c r="M236" s="407"/>
    </row>
    <row r="237" spans="1:13" ht="37.5" customHeight="1">
      <c r="A237" s="1123" t="s">
        <v>1324</v>
      </c>
      <c r="B237" s="1124"/>
      <c r="C237" s="1124"/>
      <c r="D237" s="122" t="s">
        <v>1323</v>
      </c>
      <c r="E237" s="406">
        <f t="shared" si="120"/>
        <v>1334</v>
      </c>
      <c r="F237" s="406">
        <f aca="true" t="shared" si="122" ref="F237:M237">F238+F254+F262+F279</f>
        <v>0</v>
      </c>
      <c r="G237" s="406">
        <f t="shared" si="122"/>
        <v>723</v>
      </c>
      <c r="H237" s="406">
        <f t="shared" si="122"/>
        <v>476</v>
      </c>
      <c r="I237" s="406">
        <f t="shared" si="122"/>
        <v>116</v>
      </c>
      <c r="J237" s="406">
        <f t="shared" si="122"/>
        <v>19</v>
      </c>
      <c r="K237" s="406">
        <f t="shared" si="122"/>
        <v>1405</v>
      </c>
      <c r="L237" s="406">
        <f t="shared" si="122"/>
        <v>1475</v>
      </c>
      <c r="M237" s="407">
        <f t="shared" si="122"/>
        <v>1542</v>
      </c>
    </row>
    <row r="238" spans="1:13" ht="15.75">
      <c r="A238" s="1187" t="s">
        <v>1750</v>
      </c>
      <c r="B238" s="1188"/>
      <c r="C238" s="1188"/>
      <c r="D238" s="605" t="s">
        <v>1322</v>
      </c>
      <c r="E238" s="523">
        <f t="shared" si="120"/>
        <v>270</v>
      </c>
      <c r="F238" s="523">
        <f aca="true" t="shared" si="123" ref="F238:M238">F240+F243+F247+F248+F250+F253</f>
        <v>0</v>
      </c>
      <c r="G238" s="406">
        <f t="shared" si="123"/>
        <v>199</v>
      </c>
      <c r="H238" s="406">
        <f t="shared" si="123"/>
        <v>16</v>
      </c>
      <c r="I238" s="406">
        <f t="shared" si="123"/>
        <v>36</v>
      </c>
      <c r="J238" s="406">
        <f t="shared" si="123"/>
        <v>19</v>
      </c>
      <c r="K238" s="406">
        <f t="shared" si="123"/>
        <v>284</v>
      </c>
      <c r="L238" s="406">
        <f t="shared" si="123"/>
        <v>298</v>
      </c>
      <c r="M238" s="407">
        <f t="shared" si="123"/>
        <v>312</v>
      </c>
    </row>
    <row r="239" spans="1:13" ht="15.75">
      <c r="A239" s="598" t="s">
        <v>372</v>
      </c>
      <c r="B239" s="599"/>
      <c r="C239" s="599"/>
      <c r="D239" s="629"/>
      <c r="E239" s="523"/>
      <c r="F239" s="523"/>
      <c r="G239" s="406"/>
      <c r="H239" s="406"/>
      <c r="I239" s="406"/>
      <c r="J239" s="406"/>
      <c r="K239" s="406"/>
      <c r="L239" s="406"/>
      <c r="M239" s="407"/>
    </row>
    <row r="240" spans="1:13" ht="15.75">
      <c r="A240" s="603"/>
      <c r="B240" s="434" t="s">
        <v>1321</v>
      </c>
      <c r="C240" s="433"/>
      <c r="D240" s="59" t="s">
        <v>1320</v>
      </c>
      <c r="E240" s="523">
        <f aca="true" t="shared" si="124" ref="E240:E254">G240+H240+I240+J240</f>
        <v>57</v>
      </c>
      <c r="F240" s="523">
        <f aca="true" t="shared" si="125" ref="F240:M240">F241+F242</f>
        <v>0</v>
      </c>
      <c r="G240" s="406">
        <f t="shared" si="125"/>
        <v>57</v>
      </c>
      <c r="H240" s="406">
        <f t="shared" si="125"/>
        <v>0</v>
      </c>
      <c r="I240" s="406">
        <f t="shared" si="125"/>
        <v>0</v>
      </c>
      <c r="J240" s="406">
        <f t="shared" si="125"/>
        <v>0</v>
      </c>
      <c r="K240" s="406">
        <f t="shared" si="125"/>
        <v>60</v>
      </c>
      <c r="L240" s="406">
        <f t="shared" si="125"/>
        <v>63</v>
      </c>
      <c r="M240" s="407">
        <f t="shared" si="125"/>
        <v>66</v>
      </c>
    </row>
    <row r="241" spans="1:13" ht="15.75">
      <c r="A241" s="603"/>
      <c r="B241" s="434"/>
      <c r="C241" s="434" t="s">
        <v>221</v>
      </c>
      <c r="D241" s="59" t="s">
        <v>1319</v>
      </c>
      <c r="E241" s="523">
        <f t="shared" si="124"/>
        <v>35</v>
      </c>
      <c r="F241" s="523"/>
      <c r="G241" s="406">
        <v>35</v>
      </c>
      <c r="H241" s="406">
        <v>0</v>
      </c>
      <c r="I241" s="406">
        <v>0</v>
      </c>
      <c r="J241" s="406">
        <v>0</v>
      </c>
      <c r="K241" s="406">
        <v>37</v>
      </c>
      <c r="L241" s="406">
        <v>39</v>
      </c>
      <c r="M241" s="407">
        <v>41</v>
      </c>
    </row>
    <row r="242" spans="1:13" ht="15.75">
      <c r="A242" s="603"/>
      <c r="B242" s="434"/>
      <c r="C242" s="434" t="s">
        <v>222</v>
      </c>
      <c r="D242" s="59" t="s">
        <v>1318</v>
      </c>
      <c r="E242" s="523">
        <f t="shared" si="124"/>
        <v>22</v>
      </c>
      <c r="F242" s="523"/>
      <c r="G242" s="406">
        <v>22</v>
      </c>
      <c r="H242" s="406">
        <v>0</v>
      </c>
      <c r="I242" s="406">
        <v>0</v>
      </c>
      <c r="J242" s="406">
        <v>0</v>
      </c>
      <c r="K242" s="406">
        <v>23</v>
      </c>
      <c r="L242" s="406">
        <v>24</v>
      </c>
      <c r="M242" s="407">
        <v>25</v>
      </c>
    </row>
    <row r="243" spans="1:13" ht="15.75">
      <c r="A243" s="603"/>
      <c r="B243" s="434" t="s">
        <v>1317</v>
      </c>
      <c r="C243" s="607"/>
      <c r="D243" s="59" t="s">
        <v>1316</v>
      </c>
      <c r="E243" s="523">
        <f t="shared" si="124"/>
        <v>213</v>
      </c>
      <c r="F243" s="523">
        <f aca="true" t="shared" si="126" ref="F243:M243">F244+F245+F246</f>
        <v>0</v>
      </c>
      <c r="G243" s="406">
        <f t="shared" si="126"/>
        <v>142</v>
      </c>
      <c r="H243" s="406">
        <f t="shared" si="126"/>
        <v>16</v>
      </c>
      <c r="I243" s="406">
        <f t="shared" si="126"/>
        <v>36</v>
      </c>
      <c r="J243" s="406">
        <f t="shared" si="126"/>
        <v>19</v>
      </c>
      <c r="K243" s="406">
        <f t="shared" si="126"/>
        <v>224</v>
      </c>
      <c r="L243" s="406">
        <f t="shared" si="126"/>
        <v>235</v>
      </c>
      <c r="M243" s="407">
        <f t="shared" si="126"/>
        <v>246</v>
      </c>
    </row>
    <row r="244" spans="1:13" ht="15.75">
      <c r="A244" s="603"/>
      <c r="B244" s="434"/>
      <c r="C244" s="434" t="s">
        <v>225</v>
      </c>
      <c r="D244" s="59" t="s">
        <v>1315</v>
      </c>
      <c r="E244" s="523">
        <f t="shared" si="124"/>
        <v>98</v>
      </c>
      <c r="F244" s="523"/>
      <c r="G244" s="406">
        <v>47</v>
      </c>
      <c r="H244" s="406">
        <v>16</v>
      </c>
      <c r="I244" s="406">
        <v>16</v>
      </c>
      <c r="J244" s="406">
        <v>19</v>
      </c>
      <c r="K244" s="406">
        <v>103</v>
      </c>
      <c r="L244" s="406">
        <v>108</v>
      </c>
      <c r="M244" s="407">
        <v>113</v>
      </c>
    </row>
    <row r="245" spans="1:13" ht="15.75">
      <c r="A245" s="603"/>
      <c r="B245" s="434"/>
      <c r="C245" s="434" t="s">
        <v>669</v>
      </c>
      <c r="D245" s="59" t="s">
        <v>1314</v>
      </c>
      <c r="E245" s="523">
        <f t="shared" si="124"/>
        <v>115</v>
      </c>
      <c r="F245" s="523"/>
      <c r="G245" s="406">
        <v>95</v>
      </c>
      <c r="H245" s="406">
        <v>0</v>
      </c>
      <c r="I245" s="406">
        <v>20</v>
      </c>
      <c r="J245" s="406">
        <v>0</v>
      </c>
      <c r="K245" s="406">
        <v>121</v>
      </c>
      <c r="L245" s="406">
        <v>127</v>
      </c>
      <c r="M245" s="407">
        <v>133</v>
      </c>
    </row>
    <row r="246" spans="1:13" ht="15.75">
      <c r="A246" s="603"/>
      <c r="B246" s="434"/>
      <c r="C246" s="411" t="s">
        <v>502</v>
      </c>
      <c r="D246" s="59" t="s">
        <v>1313</v>
      </c>
      <c r="E246" s="523">
        <f t="shared" si="124"/>
        <v>0</v>
      </c>
      <c r="F246" s="523"/>
      <c r="G246" s="406"/>
      <c r="H246" s="406"/>
      <c r="I246" s="406"/>
      <c r="J246" s="406"/>
      <c r="K246" s="406"/>
      <c r="L246" s="406"/>
      <c r="M246" s="407"/>
    </row>
    <row r="247" spans="1:13" ht="15.75">
      <c r="A247" s="603"/>
      <c r="B247" s="434" t="s">
        <v>411</v>
      </c>
      <c r="C247" s="434"/>
      <c r="D247" s="59" t="s">
        <v>1312</v>
      </c>
      <c r="E247" s="523">
        <f t="shared" si="124"/>
        <v>0</v>
      </c>
      <c r="F247" s="523"/>
      <c r="G247" s="406"/>
      <c r="H247" s="406"/>
      <c r="I247" s="406"/>
      <c r="J247" s="406"/>
      <c r="K247" s="406"/>
      <c r="L247" s="406"/>
      <c r="M247" s="407"/>
    </row>
    <row r="248" spans="1:13" ht="15.75">
      <c r="A248" s="603"/>
      <c r="B248" s="434" t="s">
        <v>1311</v>
      </c>
      <c r="C248" s="433"/>
      <c r="D248" s="59" t="s">
        <v>1310</v>
      </c>
      <c r="E248" s="523">
        <f t="shared" si="124"/>
        <v>0</v>
      </c>
      <c r="F248" s="523">
        <f aca="true" t="shared" si="127" ref="F248:M248">F249</f>
        <v>0</v>
      </c>
      <c r="G248" s="406">
        <f t="shared" si="127"/>
        <v>0</v>
      </c>
      <c r="H248" s="406">
        <f t="shared" si="127"/>
        <v>0</v>
      </c>
      <c r="I248" s="406">
        <f t="shared" si="127"/>
        <v>0</v>
      </c>
      <c r="J248" s="406">
        <f t="shared" si="127"/>
        <v>0</v>
      </c>
      <c r="K248" s="406">
        <f t="shared" si="127"/>
        <v>0</v>
      </c>
      <c r="L248" s="406">
        <f t="shared" si="127"/>
        <v>0</v>
      </c>
      <c r="M248" s="407">
        <f t="shared" si="127"/>
        <v>0</v>
      </c>
    </row>
    <row r="249" spans="1:13" ht="15.75">
      <c r="A249" s="603"/>
      <c r="B249" s="434"/>
      <c r="C249" s="434" t="s">
        <v>26</v>
      </c>
      <c r="D249" s="59" t="s">
        <v>1309</v>
      </c>
      <c r="E249" s="406">
        <f t="shared" si="124"/>
        <v>0</v>
      </c>
      <c r="F249" s="406"/>
      <c r="G249" s="406"/>
      <c r="H249" s="406"/>
      <c r="I249" s="406"/>
      <c r="J249" s="406"/>
      <c r="K249" s="406"/>
      <c r="L249" s="406"/>
      <c r="M249" s="407"/>
    </row>
    <row r="250" spans="1:13" ht="15.75">
      <c r="A250" s="603"/>
      <c r="B250" s="434" t="s">
        <v>1308</v>
      </c>
      <c r="C250" s="434"/>
      <c r="D250" s="59" t="s">
        <v>1307</v>
      </c>
      <c r="E250" s="406">
        <f t="shared" si="124"/>
        <v>0</v>
      </c>
      <c r="F250" s="406">
        <f aca="true" t="shared" si="128" ref="F250:M250">F251+F252</f>
        <v>0</v>
      </c>
      <c r="G250" s="406">
        <f t="shared" si="128"/>
        <v>0</v>
      </c>
      <c r="H250" s="406">
        <f t="shared" si="128"/>
        <v>0</v>
      </c>
      <c r="I250" s="406">
        <f t="shared" si="128"/>
        <v>0</v>
      </c>
      <c r="J250" s="406">
        <f t="shared" si="128"/>
        <v>0</v>
      </c>
      <c r="K250" s="406">
        <f t="shared" si="128"/>
        <v>0</v>
      </c>
      <c r="L250" s="406">
        <f t="shared" si="128"/>
        <v>0</v>
      </c>
      <c r="M250" s="407">
        <f t="shared" si="128"/>
        <v>0</v>
      </c>
    </row>
    <row r="251" spans="1:13" ht="15.75">
      <c r="A251" s="603"/>
      <c r="B251" s="434"/>
      <c r="C251" s="434" t="s">
        <v>27</v>
      </c>
      <c r="D251" s="59" t="s">
        <v>1306</v>
      </c>
      <c r="E251" s="406">
        <f t="shared" si="124"/>
        <v>0</v>
      </c>
      <c r="F251" s="406"/>
      <c r="G251" s="406"/>
      <c r="H251" s="406"/>
      <c r="I251" s="406"/>
      <c r="J251" s="406"/>
      <c r="K251" s="406"/>
      <c r="L251" s="406"/>
      <c r="M251" s="407"/>
    </row>
    <row r="252" spans="1:13" ht="15.75">
      <c r="A252" s="603"/>
      <c r="B252" s="434"/>
      <c r="C252" s="434" t="s">
        <v>226</v>
      </c>
      <c r="D252" s="59" t="s">
        <v>1305</v>
      </c>
      <c r="E252" s="406">
        <f t="shared" si="124"/>
        <v>0</v>
      </c>
      <c r="F252" s="406"/>
      <c r="G252" s="406"/>
      <c r="H252" s="406"/>
      <c r="I252" s="406"/>
      <c r="J252" s="406"/>
      <c r="K252" s="406"/>
      <c r="L252" s="406"/>
      <c r="M252" s="407"/>
    </row>
    <row r="253" spans="1:13" ht="15.75">
      <c r="A253" s="603"/>
      <c r="B253" s="411" t="s">
        <v>412</v>
      </c>
      <c r="C253" s="411"/>
      <c r="D253" s="59" t="s">
        <v>1304</v>
      </c>
      <c r="E253" s="406">
        <f t="shared" si="124"/>
        <v>0</v>
      </c>
      <c r="F253" s="406"/>
      <c r="G253" s="406"/>
      <c r="H253" s="406"/>
      <c r="I253" s="406"/>
      <c r="J253" s="406"/>
      <c r="K253" s="406"/>
      <c r="L253" s="406"/>
      <c r="M253" s="407"/>
    </row>
    <row r="254" spans="1:13" ht="15.75">
      <c r="A254" s="402" t="s">
        <v>1303</v>
      </c>
      <c r="B254" s="411"/>
      <c r="C254" s="415"/>
      <c r="D254" s="605" t="s">
        <v>1302</v>
      </c>
      <c r="E254" s="406">
        <f t="shared" si="124"/>
        <v>0</v>
      </c>
      <c r="F254" s="406">
        <f aca="true" t="shared" si="129" ref="F254:M254">F256+F259+F260</f>
        <v>0</v>
      </c>
      <c r="G254" s="406">
        <f t="shared" si="129"/>
        <v>0</v>
      </c>
      <c r="H254" s="406">
        <f t="shared" si="129"/>
        <v>0</v>
      </c>
      <c r="I254" s="406">
        <f t="shared" si="129"/>
        <v>0</v>
      </c>
      <c r="J254" s="406">
        <f t="shared" si="129"/>
        <v>0</v>
      </c>
      <c r="K254" s="406">
        <f t="shared" si="129"/>
        <v>0</v>
      </c>
      <c r="L254" s="406">
        <f t="shared" si="129"/>
        <v>0</v>
      </c>
      <c r="M254" s="407">
        <f t="shared" si="129"/>
        <v>0</v>
      </c>
    </row>
    <row r="255" spans="1:13" ht="15.75">
      <c r="A255" s="598" t="s">
        <v>372</v>
      </c>
      <c r="B255" s="599"/>
      <c r="C255" s="599"/>
      <c r="D255" s="629"/>
      <c r="E255" s="406"/>
      <c r="F255" s="406"/>
      <c r="G255" s="406"/>
      <c r="H255" s="406"/>
      <c r="I255" s="406"/>
      <c r="J255" s="406"/>
      <c r="K255" s="406"/>
      <c r="L255" s="406"/>
      <c r="M255" s="407"/>
    </row>
    <row r="256" spans="1:13" ht="15.75">
      <c r="A256" s="598"/>
      <c r="B256" s="1116" t="s">
        <v>1301</v>
      </c>
      <c r="C256" s="1116"/>
      <c r="D256" s="629" t="s">
        <v>1300</v>
      </c>
      <c r="E256" s="406">
        <f aca="true" t="shared" si="130" ref="E256:E262">G256+H256+I256+J256</f>
        <v>0</v>
      </c>
      <c r="F256" s="406">
        <f aca="true" t="shared" si="131" ref="F256:M256">F257+F258</f>
        <v>0</v>
      </c>
      <c r="G256" s="406">
        <f t="shared" si="131"/>
        <v>0</v>
      </c>
      <c r="H256" s="406">
        <f t="shared" si="131"/>
        <v>0</v>
      </c>
      <c r="I256" s="406">
        <f t="shared" si="131"/>
        <v>0</v>
      </c>
      <c r="J256" s="406">
        <f t="shared" si="131"/>
        <v>0</v>
      </c>
      <c r="K256" s="406">
        <f t="shared" si="131"/>
        <v>0</v>
      </c>
      <c r="L256" s="406">
        <f t="shared" si="131"/>
        <v>0</v>
      </c>
      <c r="M256" s="407">
        <f t="shared" si="131"/>
        <v>0</v>
      </c>
    </row>
    <row r="257" spans="1:13" ht="15.75">
      <c r="A257" s="598"/>
      <c r="B257" s="599"/>
      <c r="C257" s="411" t="s">
        <v>701</v>
      </c>
      <c r="D257" s="629" t="s">
        <v>1299</v>
      </c>
      <c r="E257" s="406">
        <f t="shared" si="130"/>
        <v>0</v>
      </c>
      <c r="F257" s="406"/>
      <c r="G257" s="406"/>
      <c r="H257" s="406"/>
      <c r="I257" s="406"/>
      <c r="J257" s="406"/>
      <c r="K257" s="406"/>
      <c r="L257" s="406"/>
      <c r="M257" s="407"/>
    </row>
    <row r="258" spans="1:13" ht="15.75">
      <c r="A258" s="598"/>
      <c r="B258" s="599"/>
      <c r="C258" s="411" t="s">
        <v>1298</v>
      </c>
      <c r="D258" s="629" t="s">
        <v>1297</v>
      </c>
      <c r="E258" s="406">
        <f t="shared" si="130"/>
        <v>0</v>
      </c>
      <c r="F258" s="406"/>
      <c r="G258" s="406"/>
      <c r="H258" s="406"/>
      <c r="I258" s="406"/>
      <c r="J258" s="406"/>
      <c r="K258" s="406"/>
      <c r="L258" s="406"/>
      <c r="M258" s="407"/>
    </row>
    <row r="259" spans="1:13" ht="15.75">
      <c r="A259" s="598"/>
      <c r="B259" s="412" t="s">
        <v>553</v>
      </c>
      <c r="C259" s="411"/>
      <c r="D259" s="629" t="s">
        <v>1296</v>
      </c>
      <c r="E259" s="406">
        <f t="shared" si="130"/>
        <v>0</v>
      </c>
      <c r="F259" s="406"/>
      <c r="G259" s="406"/>
      <c r="H259" s="406"/>
      <c r="I259" s="406"/>
      <c r="J259" s="406"/>
      <c r="K259" s="406"/>
      <c r="L259" s="406"/>
      <c r="M259" s="407"/>
    </row>
    <row r="260" spans="1:13" ht="15.75">
      <c r="A260" s="603"/>
      <c r="B260" s="434" t="s">
        <v>1295</v>
      </c>
      <c r="C260" s="434"/>
      <c r="D260" s="629" t="s">
        <v>1294</v>
      </c>
      <c r="E260" s="406">
        <f t="shared" si="130"/>
        <v>0</v>
      </c>
      <c r="F260" s="406">
        <f aca="true" t="shared" si="132" ref="F260:M260">F261</f>
        <v>0</v>
      </c>
      <c r="G260" s="406">
        <f t="shared" si="132"/>
        <v>0</v>
      </c>
      <c r="H260" s="406">
        <f t="shared" si="132"/>
        <v>0</v>
      </c>
      <c r="I260" s="406">
        <f t="shared" si="132"/>
        <v>0</v>
      </c>
      <c r="J260" s="406">
        <f t="shared" si="132"/>
        <v>0</v>
      </c>
      <c r="K260" s="406">
        <f t="shared" si="132"/>
        <v>0</v>
      </c>
      <c r="L260" s="406">
        <f t="shared" si="132"/>
        <v>0</v>
      </c>
      <c r="M260" s="407">
        <f t="shared" si="132"/>
        <v>0</v>
      </c>
    </row>
    <row r="261" spans="1:13" ht="15.75">
      <c r="A261" s="603"/>
      <c r="B261" s="434"/>
      <c r="C261" s="411" t="s">
        <v>467</v>
      </c>
      <c r="D261" s="629" t="s">
        <v>1293</v>
      </c>
      <c r="E261" s="406">
        <f t="shared" si="130"/>
        <v>0</v>
      </c>
      <c r="F261" s="406"/>
      <c r="G261" s="406"/>
      <c r="H261" s="406"/>
      <c r="I261" s="406"/>
      <c r="J261" s="406"/>
      <c r="K261" s="406"/>
      <c r="L261" s="406"/>
      <c r="M261" s="407"/>
    </row>
    <row r="262" spans="1:13" ht="15.75">
      <c r="A262" s="402" t="s">
        <v>1292</v>
      </c>
      <c r="B262" s="434"/>
      <c r="C262" s="607"/>
      <c r="D262" s="605" t="s">
        <v>1291</v>
      </c>
      <c r="E262" s="406">
        <f t="shared" si="130"/>
        <v>0</v>
      </c>
      <c r="F262" s="406">
        <f aca="true" t="shared" si="133" ref="F262:M262">F264+F276+F278</f>
        <v>0</v>
      </c>
      <c r="G262" s="406">
        <f t="shared" si="133"/>
        <v>0</v>
      </c>
      <c r="H262" s="406">
        <f t="shared" si="133"/>
        <v>0</v>
      </c>
      <c r="I262" s="406">
        <f t="shared" si="133"/>
        <v>0</v>
      </c>
      <c r="J262" s="406">
        <f t="shared" si="133"/>
        <v>0</v>
      </c>
      <c r="K262" s="406">
        <f t="shared" si="133"/>
        <v>0</v>
      </c>
      <c r="L262" s="406">
        <f t="shared" si="133"/>
        <v>0</v>
      </c>
      <c r="M262" s="407">
        <f t="shared" si="133"/>
        <v>0</v>
      </c>
    </row>
    <row r="263" spans="1:13" ht="15.75">
      <c r="A263" s="598" t="s">
        <v>372</v>
      </c>
      <c r="B263" s="599"/>
      <c r="C263" s="599"/>
      <c r="D263" s="629"/>
      <c r="E263" s="406"/>
      <c r="F263" s="406"/>
      <c r="G263" s="406"/>
      <c r="H263" s="406"/>
      <c r="I263" s="406"/>
      <c r="J263" s="406"/>
      <c r="K263" s="406"/>
      <c r="L263" s="406"/>
      <c r="M263" s="407"/>
    </row>
    <row r="264" spans="1:13" ht="45" customHeight="1">
      <c r="A264" s="536"/>
      <c r="B264" s="1116" t="s">
        <v>1290</v>
      </c>
      <c r="C264" s="1116"/>
      <c r="D264" s="629" t="s">
        <v>1289</v>
      </c>
      <c r="E264" s="406">
        <f aca="true" t="shared" si="134" ref="E264:E279">G264+H264+I264+J264</f>
        <v>0</v>
      </c>
      <c r="F264" s="406">
        <f aca="true" t="shared" si="135" ref="F264:M264">F265+F266+F267+F268+F269+F270+F271+F272+F273+F274+F275</f>
        <v>0</v>
      </c>
      <c r="G264" s="406">
        <f t="shared" si="135"/>
        <v>0</v>
      </c>
      <c r="H264" s="406">
        <f t="shared" si="135"/>
        <v>0</v>
      </c>
      <c r="I264" s="406">
        <f t="shared" si="135"/>
        <v>0</v>
      </c>
      <c r="J264" s="406">
        <f t="shared" si="135"/>
        <v>0</v>
      </c>
      <c r="K264" s="406">
        <f t="shared" si="135"/>
        <v>0</v>
      </c>
      <c r="L264" s="406">
        <f t="shared" si="135"/>
        <v>0</v>
      </c>
      <c r="M264" s="407">
        <f t="shared" si="135"/>
        <v>0</v>
      </c>
    </row>
    <row r="265" spans="1:13" ht="15.75">
      <c r="A265" s="536"/>
      <c r="B265" s="434"/>
      <c r="C265" s="415" t="s">
        <v>470</v>
      </c>
      <c r="D265" s="629" t="s">
        <v>1288</v>
      </c>
      <c r="E265" s="406">
        <f t="shared" si="134"/>
        <v>0</v>
      </c>
      <c r="F265" s="406"/>
      <c r="G265" s="406"/>
      <c r="H265" s="406"/>
      <c r="I265" s="406"/>
      <c r="J265" s="406"/>
      <c r="K265" s="406"/>
      <c r="L265" s="406"/>
      <c r="M265" s="407"/>
    </row>
    <row r="266" spans="1:13" ht="15.75">
      <c r="A266" s="536"/>
      <c r="B266" s="434"/>
      <c r="C266" s="411" t="s">
        <v>535</v>
      </c>
      <c r="D266" s="629" t="s">
        <v>1287</v>
      </c>
      <c r="E266" s="406">
        <f t="shared" si="134"/>
        <v>0</v>
      </c>
      <c r="F266" s="406"/>
      <c r="G266" s="406"/>
      <c r="H266" s="406"/>
      <c r="I266" s="406"/>
      <c r="J266" s="406"/>
      <c r="K266" s="406"/>
      <c r="L266" s="406"/>
      <c r="M266" s="407"/>
    </row>
    <row r="267" spans="1:13" ht="17.25" customHeight="1" hidden="1">
      <c r="A267" s="536"/>
      <c r="B267" s="434"/>
      <c r="C267" s="415" t="s">
        <v>536</v>
      </c>
      <c r="D267" s="629" t="s">
        <v>1286</v>
      </c>
      <c r="E267" s="406">
        <f t="shared" si="134"/>
        <v>0</v>
      </c>
      <c r="F267" s="406"/>
      <c r="G267" s="406"/>
      <c r="H267" s="406"/>
      <c r="I267" s="406"/>
      <c r="J267" s="406"/>
      <c r="K267" s="406"/>
      <c r="L267" s="406"/>
      <c r="M267" s="407"/>
    </row>
    <row r="268" spans="1:13" ht="17.25" customHeight="1">
      <c r="A268" s="536"/>
      <c r="B268" s="434"/>
      <c r="C268" s="415" t="s">
        <v>537</v>
      </c>
      <c r="D268" s="629" t="s">
        <v>1285</v>
      </c>
      <c r="E268" s="406">
        <f t="shared" si="134"/>
        <v>0</v>
      </c>
      <c r="F268" s="406"/>
      <c r="G268" s="406"/>
      <c r="H268" s="406"/>
      <c r="I268" s="406"/>
      <c r="J268" s="406"/>
      <c r="K268" s="406"/>
      <c r="L268" s="406"/>
      <c r="M268" s="407"/>
    </row>
    <row r="269" spans="1:13" ht="17.25" customHeight="1">
      <c r="A269" s="536"/>
      <c r="B269" s="434"/>
      <c r="C269" s="415" t="s">
        <v>538</v>
      </c>
      <c r="D269" s="629" t="s">
        <v>1284</v>
      </c>
      <c r="E269" s="406">
        <f t="shared" si="134"/>
        <v>0</v>
      </c>
      <c r="F269" s="406"/>
      <c r="G269" s="406"/>
      <c r="H269" s="406"/>
      <c r="I269" s="406"/>
      <c r="J269" s="406"/>
      <c r="K269" s="406"/>
      <c r="L269" s="406"/>
      <c r="M269" s="407"/>
    </row>
    <row r="270" spans="1:13" ht="17.25" customHeight="1">
      <c r="A270" s="536"/>
      <c r="B270" s="434"/>
      <c r="C270" s="415" t="s">
        <v>1283</v>
      </c>
      <c r="D270" s="629" t="s">
        <v>1282</v>
      </c>
      <c r="E270" s="406">
        <f t="shared" si="134"/>
        <v>0</v>
      </c>
      <c r="F270" s="406"/>
      <c r="G270" s="406"/>
      <c r="H270" s="406"/>
      <c r="I270" s="406"/>
      <c r="J270" s="406"/>
      <c r="K270" s="406"/>
      <c r="L270" s="406"/>
      <c r="M270" s="407"/>
    </row>
    <row r="271" spans="1:13" ht="17.25" customHeight="1">
      <c r="A271" s="536"/>
      <c r="B271" s="434"/>
      <c r="C271" s="415" t="s">
        <v>1281</v>
      </c>
      <c r="D271" s="629" t="s">
        <v>1280</v>
      </c>
      <c r="E271" s="406">
        <f t="shared" si="134"/>
        <v>0</v>
      </c>
      <c r="F271" s="406"/>
      <c r="G271" s="406"/>
      <c r="H271" s="406"/>
      <c r="I271" s="406"/>
      <c r="J271" s="406"/>
      <c r="K271" s="406"/>
      <c r="L271" s="406"/>
      <c r="M271" s="407"/>
    </row>
    <row r="272" spans="1:13" ht="17.25" customHeight="1">
      <c r="A272" s="536"/>
      <c r="B272" s="434"/>
      <c r="C272" s="415" t="s">
        <v>1279</v>
      </c>
      <c r="D272" s="629" t="s">
        <v>1278</v>
      </c>
      <c r="E272" s="406">
        <f t="shared" si="134"/>
        <v>0</v>
      </c>
      <c r="F272" s="406"/>
      <c r="G272" s="406"/>
      <c r="H272" s="406"/>
      <c r="I272" s="406"/>
      <c r="J272" s="406"/>
      <c r="K272" s="406"/>
      <c r="L272" s="406"/>
      <c r="M272" s="407"/>
    </row>
    <row r="273" spans="1:13" ht="17.25" customHeight="1">
      <c r="A273" s="536"/>
      <c r="B273" s="434"/>
      <c r="C273" s="415" t="s">
        <v>1277</v>
      </c>
      <c r="D273" s="629" t="s">
        <v>1276</v>
      </c>
      <c r="E273" s="406">
        <f t="shared" si="134"/>
        <v>0</v>
      </c>
      <c r="F273" s="406"/>
      <c r="G273" s="406"/>
      <c r="H273" s="406"/>
      <c r="I273" s="406"/>
      <c r="J273" s="406"/>
      <c r="K273" s="406"/>
      <c r="L273" s="406"/>
      <c r="M273" s="407"/>
    </row>
    <row r="274" spans="1:13" ht="17.25" customHeight="1">
      <c r="A274" s="536"/>
      <c r="B274" s="434"/>
      <c r="C274" s="415" t="s">
        <v>1275</v>
      </c>
      <c r="D274" s="629" t="s">
        <v>1274</v>
      </c>
      <c r="E274" s="406">
        <f t="shared" si="134"/>
        <v>0</v>
      </c>
      <c r="F274" s="406"/>
      <c r="G274" s="406"/>
      <c r="H274" s="406"/>
      <c r="I274" s="406"/>
      <c r="J274" s="406"/>
      <c r="K274" s="406"/>
      <c r="L274" s="406"/>
      <c r="M274" s="407"/>
    </row>
    <row r="275" spans="1:13" ht="17.25" customHeight="1">
      <c r="A275" s="536"/>
      <c r="B275" s="434"/>
      <c r="C275" s="411" t="s">
        <v>136</v>
      </c>
      <c r="D275" s="629" t="s">
        <v>1273</v>
      </c>
      <c r="E275" s="406">
        <f t="shared" si="134"/>
        <v>0</v>
      </c>
      <c r="F275" s="406"/>
      <c r="G275" s="406"/>
      <c r="H275" s="406"/>
      <c r="I275" s="406"/>
      <c r="J275" s="406"/>
      <c r="K275" s="406"/>
      <c r="L275" s="406"/>
      <c r="M275" s="407"/>
    </row>
    <row r="276" spans="1:13" ht="17.25" customHeight="1">
      <c r="A276" s="536"/>
      <c r="B276" s="434" t="s">
        <v>1272</v>
      </c>
      <c r="C276" s="411"/>
      <c r="D276" s="531" t="s">
        <v>1271</v>
      </c>
      <c r="E276" s="406">
        <f t="shared" si="134"/>
        <v>0</v>
      </c>
      <c r="F276" s="406">
        <f aca="true" t="shared" si="136" ref="F276:M276">F277</f>
        <v>0</v>
      </c>
      <c r="G276" s="406">
        <f t="shared" si="136"/>
        <v>0</v>
      </c>
      <c r="H276" s="406">
        <f t="shared" si="136"/>
        <v>0</v>
      </c>
      <c r="I276" s="406">
        <f t="shared" si="136"/>
        <v>0</v>
      </c>
      <c r="J276" s="406">
        <f t="shared" si="136"/>
        <v>0</v>
      </c>
      <c r="K276" s="406">
        <f t="shared" si="136"/>
        <v>0</v>
      </c>
      <c r="L276" s="406">
        <f t="shared" si="136"/>
        <v>0</v>
      </c>
      <c r="M276" s="407">
        <f t="shared" si="136"/>
        <v>0</v>
      </c>
    </row>
    <row r="277" spans="1:13" ht="17.25" customHeight="1">
      <c r="A277" s="536"/>
      <c r="B277" s="434"/>
      <c r="C277" s="411" t="s">
        <v>44</v>
      </c>
      <c r="D277" s="457" t="s">
        <v>1270</v>
      </c>
      <c r="E277" s="406">
        <f t="shared" si="134"/>
        <v>0</v>
      </c>
      <c r="F277" s="406"/>
      <c r="G277" s="406"/>
      <c r="H277" s="406"/>
      <c r="I277" s="406"/>
      <c r="J277" s="406"/>
      <c r="K277" s="406"/>
      <c r="L277" s="406"/>
      <c r="M277" s="407"/>
    </row>
    <row r="278" spans="1:13" ht="17.25" customHeight="1">
      <c r="A278" s="536"/>
      <c r="B278" s="434" t="s">
        <v>77</v>
      </c>
      <c r="C278" s="607"/>
      <c r="D278" s="531" t="s">
        <v>1269</v>
      </c>
      <c r="E278" s="523">
        <f t="shared" si="134"/>
        <v>0</v>
      </c>
      <c r="F278" s="523"/>
      <c r="G278" s="523">
        <v>0</v>
      </c>
      <c r="H278" s="523">
        <v>0</v>
      </c>
      <c r="I278" s="523">
        <v>0</v>
      </c>
      <c r="J278" s="406">
        <v>0</v>
      </c>
      <c r="K278" s="406"/>
      <c r="L278" s="406"/>
      <c r="M278" s="407"/>
    </row>
    <row r="279" spans="1:13" ht="15.75">
      <c r="A279" s="1123" t="s">
        <v>1268</v>
      </c>
      <c r="B279" s="1124"/>
      <c r="C279" s="1124"/>
      <c r="D279" s="605" t="s">
        <v>1267</v>
      </c>
      <c r="E279" s="523">
        <f t="shared" si="134"/>
        <v>1064</v>
      </c>
      <c r="F279" s="523">
        <f aca="true" t="shared" si="137" ref="F279:M279">F281+F283+F284+F285</f>
        <v>0</v>
      </c>
      <c r="G279" s="523">
        <f t="shared" si="137"/>
        <v>524</v>
      </c>
      <c r="H279" s="523">
        <f t="shared" si="137"/>
        <v>460</v>
      </c>
      <c r="I279" s="523">
        <f t="shared" si="137"/>
        <v>80</v>
      </c>
      <c r="J279" s="406">
        <f t="shared" si="137"/>
        <v>0</v>
      </c>
      <c r="K279" s="406">
        <f t="shared" si="137"/>
        <v>1121</v>
      </c>
      <c r="L279" s="406">
        <f t="shared" si="137"/>
        <v>1177</v>
      </c>
      <c r="M279" s="407">
        <f t="shared" si="137"/>
        <v>1230</v>
      </c>
    </row>
    <row r="280" spans="1:13" ht="15.75">
      <c r="A280" s="598" t="s">
        <v>372</v>
      </c>
      <c r="B280" s="599"/>
      <c r="C280" s="599"/>
      <c r="D280" s="531"/>
      <c r="E280" s="523"/>
      <c r="F280" s="523"/>
      <c r="G280" s="523"/>
      <c r="H280" s="523"/>
      <c r="I280" s="523"/>
      <c r="J280" s="406"/>
      <c r="K280" s="406"/>
      <c r="L280" s="406"/>
      <c r="M280" s="407"/>
    </row>
    <row r="281" spans="1:13" ht="15.75">
      <c r="A281" s="603"/>
      <c r="B281" s="411" t="s">
        <v>1266</v>
      </c>
      <c r="C281" s="434"/>
      <c r="D281" s="531" t="s">
        <v>1265</v>
      </c>
      <c r="E281" s="523">
        <f aca="true" t="shared" si="138" ref="E281:E295">G281+H281+I281+J281</f>
        <v>0</v>
      </c>
      <c r="F281" s="523">
        <f aca="true" t="shared" si="139" ref="F281:M281">F282</f>
        <v>0</v>
      </c>
      <c r="G281" s="523">
        <f t="shared" si="139"/>
        <v>0</v>
      </c>
      <c r="H281" s="523">
        <f t="shared" si="139"/>
        <v>0</v>
      </c>
      <c r="I281" s="523">
        <f t="shared" si="139"/>
        <v>0</v>
      </c>
      <c r="J281" s="406">
        <f t="shared" si="139"/>
        <v>0</v>
      </c>
      <c r="K281" s="406">
        <f t="shared" si="139"/>
        <v>0</v>
      </c>
      <c r="L281" s="406">
        <f t="shared" si="139"/>
        <v>0</v>
      </c>
      <c r="M281" s="407">
        <f t="shared" si="139"/>
        <v>0</v>
      </c>
    </row>
    <row r="282" spans="1:13" ht="15.75">
      <c r="A282" s="603"/>
      <c r="B282" s="411"/>
      <c r="C282" s="434" t="s">
        <v>310</v>
      </c>
      <c r="D282" s="531" t="s">
        <v>1264</v>
      </c>
      <c r="E282" s="523">
        <f t="shared" si="138"/>
        <v>0</v>
      </c>
      <c r="F282" s="523"/>
      <c r="G282" s="523"/>
      <c r="H282" s="523"/>
      <c r="I282" s="523"/>
      <c r="J282" s="406"/>
      <c r="K282" s="406"/>
      <c r="L282" s="406"/>
      <c r="M282" s="407"/>
    </row>
    <row r="283" spans="1:13" ht="15.75">
      <c r="A283" s="603"/>
      <c r="B283" s="411" t="s">
        <v>1263</v>
      </c>
      <c r="C283" s="434"/>
      <c r="D283" s="531" t="s">
        <v>1262</v>
      </c>
      <c r="E283" s="523">
        <f t="shared" si="138"/>
        <v>0</v>
      </c>
      <c r="F283" s="523"/>
      <c r="G283" s="523"/>
      <c r="H283" s="523"/>
      <c r="I283" s="523"/>
      <c r="J283" s="406"/>
      <c r="K283" s="406"/>
      <c r="L283" s="406"/>
      <c r="M283" s="407"/>
    </row>
    <row r="284" spans="1:13" ht="15.75">
      <c r="A284" s="603"/>
      <c r="B284" s="411" t="s">
        <v>1261</v>
      </c>
      <c r="C284" s="434"/>
      <c r="D284" s="531" t="s">
        <v>1260</v>
      </c>
      <c r="E284" s="523">
        <f t="shared" si="138"/>
        <v>1064</v>
      </c>
      <c r="F284" s="523"/>
      <c r="G284" s="523">
        <v>524</v>
      </c>
      <c r="H284" s="523">
        <v>460</v>
      </c>
      <c r="I284" s="523">
        <v>80</v>
      </c>
      <c r="J284" s="406">
        <v>0</v>
      </c>
      <c r="K284" s="406">
        <v>1121</v>
      </c>
      <c r="L284" s="406">
        <v>1177</v>
      </c>
      <c r="M284" s="407">
        <v>1230</v>
      </c>
    </row>
    <row r="285" spans="1:13" ht="15.75">
      <c r="A285" s="603"/>
      <c r="B285" s="1186" t="s">
        <v>1259</v>
      </c>
      <c r="C285" s="1186"/>
      <c r="D285" s="531" t="s">
        <v>1258</v>
      </c>
      <c r="E285" s="406">
        <f t="shared" si="138"/>
        <v>0</v>
      </c>
      <c r="F285" s="406">
        <f aca="true" t="shared" si="140" ref="F285:M285">F286</f>
        <v>0</v>
      </c>
      <c r="G285" s="406">
        <f t="shared" si="140"/>
        <v>0</v>
      </c>
      <c r="H285" s="406">
        <f t="shared" si="140"/>
        <v>0</v>
      </c>
      <c r="I285" s="406">
        <f t="shared" si="140"/>
        <v>0</v>
      </c>
      <c r="J285" s="406">
        <f t="shared" si="140"/>
        <v>0</v>
      </c>
      <c r="K285" s="406">
        <f t="shared" si="140"/>
        <v>0</v>
      </c>
      <c r="L285" s="406">
        <f t="shared" si="140"/>
        <v>0</v>
      </c>
      <c r="M285" s="407">
        <f t="shared" si="140"/>
        <v>0</v>
      </c>
    </row>
    <row r="286" spans="1:13" s="424" customFormat="1" ht="15.75">
      <c r="A286" s="609"/>
      <c r="B286" s="610"/>
      <c r="C286" s="611" t="s">
        <v>81</v>
      </c>
      <c r="D286" s="60" t="s">
        <v>1257</v>
      </c>
      <c r="E286" s="406">
        <f t="shared" si="138"/>
        <v>0</v>
      </c>
      <c r="F286" s="422"/>
      <c r="G286" s="630"/>
      <c r="H286" s="630"/>
      <c r="I286" s="630"/>
      <c r="J286" s="630"/>
      <c r="K286" s="422"/>
      <c r="L286" s="630"/>
      <c r="M286" s="631"/>
    </row>
    <row r="287" spans="1:13" ht="42" customHeight="1">
      <c r="A287" s="1123" t="s">
        <v>1256</v>
      </c>
      <c r="B287" s="1124"/>
      <c r="C287" s="1124"/>
      <c r="D287" s="531"/>
      <c r="E287" s="406">
        <f t="shared" si="138"/>
        <v>20295</v>
      </c>
      <c r="F287" s="406">
        <f aca="true" t="shared" si="141" ref="F287:M287">F288+F295</f>
        <v>0</v>
      </c>
      <c r="G287" s="406">
        <f t="shared" si="141"/>
        <v>2225</v>
      </c>
      <c r="H287" s="406">
        <f t="shared" si="141"/>
        <v>7180</v>
      </c>
      <c r="I287" s="406">
        <f t="shared" si="141"/>
        <v>7490</v>
      </c>
      <c r="J287" s="406">
        <f t="shared" si="141"/>
        <v>3400</v>
      </c>
      <c r="K287" s="406">
        <f t="shared" si="141"/>
        <v>21370</v>
      </c>
      <c r="L287" s="406">
        <f t="shared" si="141"/>
        <v>22438</v>
      </c>
      <c r="M287" s="407">
        <f t="shared" si="141"/>
        <v>23447</v>
      </c>
    </row>
    <row r="288" spans="1:13" ht="15.75">
      <c r="A288" s="1123" t="s">
        <v>1749</v>
      </c>
      <c r="B288" s="1124"/>
      <c r="C288" s="1124"/>
      <c r="D288" s="531" t="s">
        <v>1255</v>
      </c>
      <c r="E288" s="406">
        <f t="shared" si="138"/>
        <v>20295</v>
      </c>
      <c r="F288" s="406">
        <f aca="true" t="shared" si="142" ref="F288:M288">F290+F293+F294</f>
        <v>0</v>
      </c>
      <c r="G288" s="406">
        <f t="shared" si="142"/>
        <v>2225</v>
      </c>
      <c r="H288" s="406">
        <f t="shared" si="142"/>
        <v>7180</v>
      </c>
      <c r="I288" s="406">
        <f t="shared" si="142"/>
        <v>7490</v>
      </c>
      <c r="J288" s="406">
        <f t="shared" si="142"/>
        <v>3400</v>
      </c>
      <c r="K288" s="406">
        <f t="shared" si="142"/>
        <v>21370</v>
      </c>
      <c r="L288" s="406">
        <f t="shared" si="142"/>
        <v>22438</v>
      </c>
      <c r="M288" s="407">
        <f t="shared" si="142"/>
        <v>23447</v>
      </c>
    </row>
    <row r="289" spans="1:13" ht="15.75">
      <c r="A289" s="598" t="s">
        <v>372</v>
      </c>
      <c r="B289" s="599"/>
      <c r="C289" s="599"/>
      <c r="D289" s="531"/>
      <c r="E289" s="406">
        <f t="shared" si="138"/>
        <v>0</v>
      </c>
      <c r="F289" s="406"/>
      <c r="G289" s="406"/>
      <c r="H289" s="406"/>
      <c r="I289" s="406"/>
      <c r="J289" s="406"/>
      <c r="K289" s="406"/>
      <c r="L289" s="406"/>
      <c r="M289" s="407"/>
    </row>
    <row r="290" spans="1:13" ht="15.75">
      <c r="A290" s="536"/>
      <c r="B290" s="434" t="s">
        <v>1254</v>
      </c>
      <c r="C290" s="607"/>
      <c r="D290" s="531" t="s">
        <v>1253</v>
      </c>
      <c r="E290" s="406">
        <f t="shared" si="138"/>
        <v>0</v>
      </c>
      <c r="F290" s="406">
        <f aca="true" t="shared" si="143" ref="F290:M290">F291+F292</f>
        <v>0</v>
      </c>
      <c r="G290" s="406">
        <f t="shared" si="143"/>
        <v>0</v>
      </c>
      <c r="H290" s="406">
        <f t="shared" si="143"/>
        <v>0</v>
      </c>
      <c r="I290" s="406">
        <f t="shared" si="143"/>
        <v>0</v>
      </c>
      <c r="J290" s="406">
        <f t="shared" si="143"/>
        <v>0</v>
      </c>
      <c r="K290" s="406">
        <f t="shared" si="143"/>
        <v>0</v>
      </c>
      <c r="L290" s="406">
        <f t="shared" si="143"/>
        <v>0</v>
      </c>
      <c r="M290" s="407">
        <f t="shared" si="143"/>
        <v>0</v>
      </c>
    </row>
    <row r="291" spans="1:13" ht="15.75">
      <c r="A291" s="536"/>
      <c r="B291" s="434"/>
      <c r="C291" s="411" t="s">
        <v>121</v>
      </c>
      <c r="D291" s="531" t="s">
        <v>1252</v>
      </c>
      <c r="E291" s="406">
        <f t="shared" si="138"/>
        <v>0</v>
      </c>
      <c r="F291" s="406"/>
      <c r="G291" s="406"/>
      <c r="H291" s="406"/>
      <c r="I291" s="406"/>
      <c r="J291" s="406"/>
      <c r="K291" s="406"/>
      <c r="L291" s="406"/>
      <c r="M291" s="407"/>
    </row>
    <row r="292" spans="1:13" ht="15.75">
      <c r="A292" s="536"/>
      <c r="B292" s="434"/>
      <c r="C292" s="411" t="s">
        <v>356</v>
      </c>
      <c r="D292" s="531" t="s">
        <v>1251</v>
      </c>
      <c r="E292" s="406">
        <f t="shared" si="138"/>
        <v>0</v>
      </c>
      <c r="F292" s="406"/>
      <c r="G292" s="406"/>
      <c r="H292" s="406"/>
      <c r="I292" s="406"/>
      <c r="J292" s="406"/>
      <c r="K292" s="406"/>
      <c r="L292" s="406"/>
      <c r="M292" s="407"/>
    </row>
    <row r="293" spans="1:13" ht="15.75">
      <c r="A293" s="536"/>
      <c r="B293" s="434" t="s">
        <v>1250</v>
      </c>
      <c r="C293" s="433"/>
      <c r="D293" s="531" t="s">
        <v>1249</v>
      </c>
      <c r="E293" s="523">
        <f t="shared" si="138"/>
        <v>0</v>
      </c>
      <c r="F293" s="406">
        <v>0</v>
      </c>
      <c r="G293" s="406">
        <v>0</v>
      </c>
      <c r="H293" s="406">
        <v>0</v>
      </c>
      <c r="I293" s="406">
        <v>0</v>
      </c>
      <c r="J293" s="406">
        <v>0</v>
      </c>
      <c r="K293" s="406">
        <v>0</v>
      </c>
      <c r="L293" s="406">
        <v>0</v>
      </c>
      <c r="M293" s="407">
        <v>0</v>
      </c>
    </row>
    <row r="294" spans="1:13" ht="15.75">
      <c r="A294" s="536"/>
      <c r="B294" s="1116" t="s">
        <v>202</v>
      </c>
      <c r="C294" s="1116"/>
      <c r="D294" s="531" t="s">
        <v>1248</v>
      </c>
      <c r="E294" s="523">
        <f t="shared" si="138"/>
        <v>20295</v>
      </c>
      <c r="F294" s="406"/>
      <c r="G294" s="406">
        <v>2225</v>
      </c>
      <c r="H294" s="406">
        <v>7180</v>
      </c>
      <c r="I294" s="406">
        <v>7490</v>
      </c>
      <c r="J294" s="406">
        <v>3400</v>
      </c>
      <c r="K294" s="406">
        <v>21370</v>
      </c>
      <c r="L294" s="406">
        <v>22438</v>
      </c>
      <c r="M294" s="407">
        <v>23447</v>
      </c>
    </row>
    <row r="295" spans="1:13" ht="15.75">
      <c r="A295" s="409" t="s">
        <v>1247</v>
      </c>
      <c r="B295" s="434"/>
      <c r="C295" s="607"/>
      <c r="D295" s="531" t="s">
        <v>1246</v>
      </c>
      <c r="E295" s="406">
        <f t="shared" si="138"/>
        <v>0</v>
      </c>
      <c r="F295" s="406">
        <f aca="true" t="shared" si="144" ref="F295:M295">F297+F298+F299+F302</f>
        <v>0</v>
      </c>
      <c r="G295" s="406">
        <f t="shared" si="144"/>
        <v>0</v>
      </c>
      <c r="H295" s="406">
        <f t="shared" si="144"/>
        <v>0</v>
      </c>
      <c r="I295" s="406">
        <f t="shared" si="144"/>
        <v>0</v>
      </c>
      <c r="J295" s="406">
        <f t="shared" si="144"/>
        <v>0</v>
      </c>
      <c r="K295" s="406">
        <f t="shared" si="144"/>
        <v>0</v>
      </c>
      <c r="L295" s="406">
        <f t="shared" si="144"/>
        <v>0</v>
      </c>
      <c r="M295" s="407">
        <f t="shared" si="144"/>
        <v>0</v>
      </c>
    </row>
    <row r="296" spans="1:13" ht="15.75">
      <c r="A296" s="598" t="s">
        <v>372</v>
      </c>
      <c r="B296" s="599"/>
      <c r="C296" s="599"/>
      <c r="D296" s="531"/>
      <c r="E296" s="406"/>
      <c r="F296" s="406"/>
      <c r="G296" s="406"/>
      <c r="H296" s="406"/>
      <c r="I296" s="406"/>
      <c r="J296" s="406"/>
      <c r="K296" s="406"/>
      <c r="L296" s="406"/>
      <c r="M296" s="407"/>
    </row>
    <row r="297" spans="1:13" ht="15.75">
      <c r="A297" s="536"/>
      <c r="B297" s="434" t="s">
        <v>1245</v>
      </c>
      <c r="C297" s="607"/>
      <c r="D297" s="531" t="s">
        <v>1244</v>
      </c>
      <c r="E297" s="406">
        <f aca="true" t="shared" si="145" ref="E297:E304">G297+H297+I297+J297</f>
        <v>0</v>
      </c>
      <c r="F297" s="406"/>
      <c r="G297" s="406"/>
      <c r="H297" s="406"/>
      <c r="I297" s="406"/>
      <c r="J297" s="406"/>
      <c r="K297" s="406"/>
      <c r="L297" s="406"/>
      <c r="M297" s="407"/>
    </row>
    <row r="298" spans="1:13" ht="15.75">
      <c r="A298" s="536"/>
      <c r="B298" s="434" t="s">
        <v>1243</v>
      </c>
      <c r="C298" s="607"/>
      <c r="D298" s="531" t="s">
        <v>1242</v>
      </c>
      <c r="E298" s="406">
        <f t="shared" si="145"/>
        <v>0</v>
      </c>
      <c r="F298" s="406"/>
      <c r="G298" s="406"/>
      <c r="H298" s="406"/>
      <c r="I298" s="406"/>
      <c r="J298" s="406"/>
      <c r="K298" s="406"/>
      <c r="L298" s="406"/>
      <c r="M298" s="407"/>
    </row>
    <row r="299" spans="1:13" ht="15.75">
      <c r="A299" s="536"/>
      <c r="B299" s="434" t="s">
        <v>1241</v>
      </c>
      <c r="C299" s="607"/>
      <c r="D299" s="531" t="s">
        <v>1240</v>
      </c>
      <c r="E299" s="406">
        <f t="shared" si="145"/>
        <v>0</v>
      </c>
      <c r="F299" s="406">
        <f aca="true" t="shared" si="146" ref="F299:M299">F300+F301</f>
        <v>0</v>
      </c>
      <c r="G299" s="406">
        <f t="shared" si="146"/>
        <v>0</v>
      </c>
      <c r="H299" s="406">
        <f t="shared" si="146"/>
        <v>0</v>
      </c>
      <c r="I299" s="406">
        <f t="shared" si="146"/>
        <v>0</v>
      </c>
      <c r="J299" s="406">
        <f t="shared" si="146"/>
        <v>0</v>
      </c>
      <c r="K299" s="406">
        <f t="shared" si="146"/>
        <v>0</v>
      </c>
      <c r="L299" s="406">
        <f t="shared" si="146"/>
        <v>0</v>
      </c>
      <c r="M299" s="407">
        <f t="shared" si="146"/>
        <v>0</v>
      </c>
    </row>
    <row r="300" spans="1:13" ht="15.75">
      <c r="A300" s="536"/>
      <c r="B300" s="434"/>
      <c r="C300" s="434" t="s">
        <v>359</v>
      </c>
      <c r="D300" s="531" t="s">
        <v>1239</v>
      </c>
      <c r="E300" s="406">
        <f t="shared" si="145"/>
        <v>0</v>
      </c>
      <c r="F300" s="406"/>
      <c r="G300" s="406"/>
      <c r="H300" s="406"/>
      <c r="I300" s="406"/>
      <c r="J300" s="406"/>
      <c r="K300" s="406"/>
      <c r="L300" s="406"/>
      <c r="M300" s="407"/>
    </row>
    <row r="301" spans="1:13" ht="15.75">
      <c r="A301" s="536"/>
      <c r="B301" s="434"/>
      <c r="C301" s="434" t="s">
        <v>632</v>
      </c>
      <c r="D301" s="531" t="s">
        <v>1238</v>
      </c>
      <c r="E301" s="406">
        <f t="shared" si="145"/>
        <v>0</v>
      </c>
      <c r="F301" s="406"/>
      <c r="G301" s="406"/>
      <c r="H301" s="406"/>
      <c r="I301" s="406"/>
      <c r="J301" s="406"/>
      <c r="K301" s="406"/>
      <c r="L301" s="406"/>
      <c r="M301" s="407"/>
    </row>
    <row r="302" spans="1:13" ht="15.75">
      <c r="A302" s="536"/>
      <c r="B302" s="613" t="s">
        <v>347</v>
      </c>
      <c r="C302" s="613"/>
      <c r="D302" s="531" t="s">
        <v>1237</v>
      </c>
      <c r="E302" s="406">
        <f t="shared" si="145"/>
        <v>0</v>
      </c>
      <c r="F302" s="406"/>
      <c r="G302" s="406"/>
      <c r="H302" s="406"/>
      <c r="I302" s="406"/>
      <c r="J302" s="406"/>
      <c r="K302" s="406"/>
      <c r="L302" s="406"/>
      <c r="M302" s="407"/>
    </row>
    <row r="303" spans="1:13" ht="15.75">
      <c r="A303" s="1123" t="s">
        <v>1236</v>
      </c>
      <c r="B303" s="1124"/>
      <c r="C303" s="1124"/>
      <c r="D303" s="531" t="s">
        <v>1235</v>
      </c>
      <c r="E303" s="406">
        <f t="shared" si="145"/>
        <v>0</v>
      </c>
      <c r="F303" s="406">
        <f aca="true" t="shared" si="147" ref="F303:M303">F304+F308+F315+F318</f>
        <v>0</v>
      </c>
      <c r="G303" s="406">
        <f t="shared" si="147"/>
        <v>0</v>
      </c>
      <c r="H303" s="406">
        <f t="shared" si="147"/>
        <v>0</v>
      </c>
      <c r="I303" s="406">
        <f t="shared" si="147"/>
        <v>0</v>
      </c>
      <c r="J303" s="406">
        <f t="shared" si="147"/>
        <v>0</v>
      </c>
      <c r="K303" s="406">
        <f t="shared" si="147"/>
        <v>0</v>
      </c>
      <c r="L303" s="406">
        <f t="shared" si="147"/>
        <v>0</v>
      </c>
      <c r="M303" s="407">
        <f t="shared" si="147"/>
        <v>0</v>
      </c>
    </row>
    <row r="304" spans="1:13" ht="15.75">
      <c r="A304" s="1183" t="s">
        <v>1234</v>
      </c>
      <c r="B304" s="1184"/>
      <c r="C304" s="1185"/>
      <c r="D304" s="531" t="s">
        <v>1233</v>
      </c>
      <c r="E304" s="406">
        <f t="shared" si="145"/>
        <v>0</v>
      </c>
      <c r="F304" s="406">
        <f aca="true" t="shared" si="148" ref="F304:M304">F306</f>
        <v>0</v>
      </c>
      <c r="G304" s="406">
        <f t="shared" si="148"/>
        <v>0</v>
      </c>
      <c r="H304" s="406">
        <f t="shared" si="148"/>
        <v>0</v>
      </c>
      <c r="I304" s="406">
        <f t="shared" si="148"/>
        <v>0</v>
      </c>
      <c r="J304" s="406">
        <f t="shared" si="148"/>
        <v>0</v>
      </c>
      <c r="K304" s="406">
        <f t="shared" si="148"/>
        <v>0</v>
      </c>
      <c r="L304" s="406">
        <f t="shared" si="148"/>
        <v>0</v>
      </c>
      <c r="M304" s="407">
        <f t="shared" si="148"/>
        <v>0</v>
      </c>
    </row>
    <row r="305" spans="1:13" ht="15.75">
      <c r="A305" s="598" t="s">
        <v>372</v>
      </c>
      <c r="B305" s="599"/>
      <c r="C305" s="599"/>
      <c r="D305" s="531"/>
      <c r="E305" s="406"/>
      <c r="F305" s="406"/>
      <c r="G305" s="406"/>
      <c r="H305" s="406"/>
      <c r="I305" s="406"/>
      <c r="J305" s="406"/>
      <c r="K305" s="406"/>
      <c r="L305" s="406"/>
      <c r="M305" s="407"/>
    </row>
    <row r="306" spans="1:13" ht="15.75">
      <c r="A306" s="536"/>
      <c r="B306" s="434" t="s">
        <v>1232</v>
      </c>
      <c r="C306" s="411"/>
      <c r="D306" s="531" t="s">
        <v>1231</v>
      </c>
      <c r="E306" s="406">
        <f>G306+H306+I306+J306</f>
        <v>0</v>
      </c>
      <c r="F306" s="406">
        <f aca="true" t="shared" si="149" ref="F306:M306">F307</f>
        <v>0</v>
      </c>
      <c r="G306" s="406">
        <f t="shared" si="149"/>
        <v>0</v>
      </c>
      <c r="H306" s="406">
        <f t="shared" si="149"/>
        <v>0</v>
      </c>
      <c r="I306" s="406">
        <f t="shared" si="149"/>
        <v>0</v>
      </c>
      <c r="J306" s="406">
        <f t="shared" si="149"/>
        <v>0</v>
      </c>
      <c r="K306" s="406">
        <f t="shared" si="149"/>
        <v>0</v>
      </c>
      <c r="L306" s="406">
        <f t="shared" si="149"/>
        <v>0</v>
      </c>
      <c r="M306" s="407">
        <f t="shared" si="149"/>
        <v>0</v>
      </c>
    </row>
    <row r="307" spans="1:13" ht="15.75">
      <c r="A307" s="536"/>
      <c r="B307" s="434"/>
      <c r="C307" s="411" t="s">
        <v>531</v>
      </c>
      <c r="D307" s="531" t="s">
        <v>1230</v>
      </c>
      <c r="E307" s="406">
        <f>G307+H307+I307+J307</f>
        <v>0</v>
      </c>
      <c r="F307" s="406"/>
      <c r="G307" s="406"/>
      <c r="H307" s="406"/>
      <c r="I307" s="406"/>
      <c r="J307" s="406"/>
      <c r="K307" s="406"/>
      <c r="L307" s="406"/>
      <c r="M307" s="407"/>
    </row>
    <row r="308" spans="1:13" ht="46.5" customHeight="1">
      <c r="A308" s="1123" t="s">
        <v>1229</v>
      </c>
      <c r="B308" s="1124"/>
      <c r="C308" s="1124"/>
      <c r="D308" s="531" t="s">
        <v>1228</v>
      </c>
      <c r="E308" s="406">
        <f>G308+H308+I308+J308</f>
        <v>0</v>
      </c>
      <c r="F308" s="406">
        <f aca="true" t="shared" si="150" ref="F308:M308">F310+F313+F314</f>
        <v>0</v>
      </c>
      <c r="G308" s="406">
        <f t="shared" si="150"/>
        <v>0</v>
      </c>
      <c r="H308" s="406">
        <f t="shared" si="150"/>
        <v>0</v>
      </c>
      <c r="I308" s="406">
        <f t="shared" si="150"/>
        <v>0</v>
      </c>
      <c r="J308" s="406">
        <f t="shared" si="150"/>
        <v>0</v>
      </c>
      <c r="K308" s="406">
        <f t="shared" si="150"/>
        <v>0</v>
      </c>
      <c r="L308" s="406">
        <f t="shared" si="150"/>
        <v>0</v>
      </c>
      <c r="M308" s="407">
        <f t="shared" si="150"/>
        <v>0</v>
      </c>
    </row>
    <row r="309" spans="1:13" ht="15.75">
      <c r="A309" s="598" t="s">
        <v>372</v>
      </c>
      <c r="B309" s="599"/>
      <c r="C309" s="599"/>
      <c r="D309" s="531"/>
      <c r="E309" s="406"/>
      <c r="F309" s="406"/>
      <c r="G309" s="406"/>
      <c r="H309" s="406"/>
      <c r="I309" s="406"/>
      <c r="J309" s="406"/>
      <c r="K309" s="406"/>
      <c r="L309" s="406"/>
      <c r="M309" s="407"/>
    </row>
    <row r="310" spans="1:13" ht="15.75">
      <c r="A310" s="598"/>
      <c r="B310" s="412" t="s">
        <v>1227</v>
      </c>
      <c r="C310" s="599"/>
      <c r="D310" s="531" t="s">
        <v>1226</v>
      </c>
      <c r="E310" s="406">
        <f aca="true" t="shared" si="151" ref="E310:E315">G310+H310+I310+J310</f>
        <v>0</v>
      </c>
      <c r="F310" s="406">
        <f aca="true" t="shared" si="152" ref="F310:M310">F311+F312</f>
        <v>0</v>
      </c>
      <c r="G310" s="406">
        <f t="shared" si="152"/>
        <v>0</v>
      </c>
      <c r="H310" s="406">
        <f t="shared" si="152"/>
        <v>0</v>
      </c>
      <c r="I310" s="406">
        <f t="shared" si="152"/>
        <v>0</v>
      </c>
      <c r="J310" s="406">
        <f t="shared" si="152"/>
        <v>0</v>
      </c>
      <c r="K310" s="406">
        <f t="shared" si="152"/>
        <v>0</v>
      </c>
      <c r="L310" s="406">
        <f t="shared" si="152"/>
        <v>0</v>
      </c>
      <c r="M310" s="407">
        <f t="shared" si="152"/>
        <v>0</v>
      </c>
    </row>
    <row r="311" spans="1:13" ht="15.75">
      <c r="A311" s="598"/>
      <c r="B311" s="599"/>
      <c r="C311" s="412" t="s">
        <v>8</v>
      </c>
      <c r="D311" s="531" t="s">
        <v>1225</v>
      </c>
      <c r="E311" s="406">
        <f t="shared" si="151"/>
        <v>0</v>
      </c>
      <c r="F311" s="406"/>
      <c r="G311" s="406"/>
      <c r="H311" s="406"/>
      <c r="I311" s="406"/>
      <c r="J311" s="406"/>
      <c r="K311" s="406"/>
      <c r="L311" s="406"/>
      <c r="M311" s="407"/>
    </row>
    <row r="312" spans="1:13" ht="15.75">
      <c r="A312" s="536"/>
      <c r="B312" s="411"/>
      <c r="C312" s="411" t="s">
        <v>514</v>
      </c>
      <c r="D312" s="531" t="s">
        <v>1224</v>
      </c>
      <c r="E312" s="406">
        <f t="shared" si="151"/>
        <v>0</v>
      </c>
      <c r="F312" s="406"/>
      <c r="G312" s="406"/>
      <c r="H312" s="406"/>
      <c r="I312" s="406"/>
      <c r="J312" s="406"/>
      <c r="K312" s="406"/>
      <c r="L312" s="406"/>
      <c r="M312" s="407"/>
    </row>
    <row r="313" spans="1:13" ht="15.75">
      <c r="A313" s="536"/>
      <c r="B313" s="1140" t="s">
        <v>1223</v>
      </c>
      <c r="C313" s="1140"/>
      <c r="D313" s="531" t="s">
        <v>1222</v>
      </c>
      <c r="E313" s="406">
        <f t="shared" si="151"/>
        <v>0</v>
      </c>
      <c r="F313" s="406"/>
      <c r="G313" s="406"/>
      <c r="H313" s="406"/>
      <c r="I313" s="406"/>
      <c r="J313" s="406"/>
      <c r="K313" s="406"/>
      <c r="L313" s="406"/>
      <c r="M313" s="407"/>
    </row>
    <row r="314" spans="1:13" s="424" customFormat="1" ht="15.75">
      <c r="A314" s="614"/>
      <c r="B314" s="1110" t="s">
        <v>185</v>
      </c>
      <c r="C314" s="1110"/>
      <c r="D314" s="938" t="s">
        <v>1221</v>
      </c>
      <c r="E314" s="406">
        <f t="shared" si="151"/>
        <v>0</v>
      </c>
      <c r="F314" s="422"/>
      <c r="G314" s="630"/>
      <c r="H314" s="630"/>
      <c r="I314" s="630"/>
      <c r="J314" s="630"/>
      <c r="K314" s="422"/>
      <c r="L314" s="630"/>
      <c r="M314" s="631"/>
    </row>
    <row r="315" spans="1:13" ht="15.75">
      <c r="A315" s="402" t="s">
        <v>1220</v>
      </c>
      <c r="B315" s="411"/>
      <c r="C315" s="607"/>
      <c r="D315" s="531" t="s">
        <v>1219</v>
      </c>
      <c r="E315" s="406">
        <f t="shared" si="151"/>
        <v>0</v>
      </c>
      <c r="F315" s="406">
        <f aca="true" t="shared" si="153" ref="F315:M315">F317</f>
        <v>0</v>
      </c>
      <c r="G315" s="406">
        <f t="shared" si="153"/>
        <v>0</v>
      </c>
      <c r="H315" s="406">
        <f t="shared" si="153"/>
        <v>0</v>
      </c>
      <c r="I315" s="406">
        <f t="shared" si="153"/>
        <v>0</v>
      </c>
      <c r="J315" s="406">
        <f t="shared" si="153"/>
        <v>0</v>
      </c>
      <c r="K315" s="406">
        <f t="shared" si="153"/>
        <v>0</v>
      </c>
      <c r="L315" s="406">
        <f t="shared" si="153"/>
        <v>0</v>
      </c>
      <c r="M315" s="407">
        <f t="shared" si="153"/>
        <v>0</v>
      </c>
    </row>
    <row r="316" spans="1:13" ht="15.75">
      <c r="A316" s="598" t="s">
        <v>372</v>
      </c>
      <c r="B316" s="599"/>
      <c r="C316" s="599"/>
      <c r="D316" s="531"/>
      <c r="E316" s="406"/>
      <c r="F316" s="406"/>
      <c r="G316" s="406"/>
      <c r="H316" s="406"/>
      <c r="I316" s="406"/>
      <c r="J316" s="406"/>
      <c r="K316" s="406"/>
      <c r="L316" s="406"/>
      <c r="M316" s="407"/>
    </row>
    <row r="317" spans="1:13" ht="15.75">
      <c r="A317" s="616"/>
      <c r="B317" s="434" t="s">
        <v>402</v>
      </c>
      <c r="C317" s="617"/>
      <c r="D317" s="531" t="s">
        <v>1218</v>
      </c>
      <c r="E317" s="406">
        <f>G317+H317+I317+J317</f>
        <v>0</v>
      </c>
      <c r="F317" s="406"/>
      <c r="G317" s="406"/>
      <c r="H317" s="406"/>
      <c r="I317" s="406"/>
      <c r="J317" s="406"/>
      <c r="K317" s="406"/>
      <c r="L317" s="406"/>
      <c r="M317" s="407"/>
    </row>
    <row r="318" spans="1:13" ht="15.75">
      <c r="A318" s="402" t="s">
        <v>1217</v>
      </c>
      <c r="B318" s="411"/>
      <c r="C318" s="411"/>
      <c r="D318" s="531" t="s">
        <v>1216</v>
      </c>
      <c r="E318" s="406">
        <f>G318+H318+I318+J318</f>
        <v>0</v>
      </c>
      <c r="F318" s="406">
        <f aca="true" t="shared" si="154" ref="F318:M318">F320</f>
        <v>0</v>
      </c>
      <c r="G318" s="406">
        <f t="shared" si="154"/>
        <v>0</v>
      </c>
      <c r="H318" s="406">
        <f t="shared" si="154"/>
        <v>0</v>
      </c>
      <c r="I318" s="406">
        <f t="shared" si="154"/>
        <v>0</v>
      </c>
      <c r="J318" s="406">
        <f t="shared" si="154"/>
        <v>0</v>
      </c>
      <c r="K318" s="406">
        <f t="shared" si="154"/>
        <v>0</v>
      </c>
      <c r="L318" s="406">
        <f t="shared" si="154"/>
        <v>0</v>
      </c>
      <c r="M318" s="407">
        <f t="shared" si="154"/>
        <v>0</v>
      </c>
    </row>
    <row r="319" spans="1:13" ht="15.75">
      <c r="A319" s="598" t="s">
        <v>372</v>
      </c>
      <c r="B319" s="599"/>
      <c r="C319" s="599"/>
      <c r="D319" s="531"/>
      <c r="E319" s="406"/>
      <c r="F319" s="406"/>
      <c r="G319" s="406"/>
      <c r="H319" s="406"/>
      <c r="I319" s="406"/>
      <c r="J319" s="406"/>
      <c r="K319" s="406"/>
      <c r="L319" s="406"/>
      <c r="M319" s="407"/>
    </row>
    <row r="320" spans="1:13" ht="15.75">
      <c r="A320" s="402"/>
      <c r="B320" s="411" t="s">
        <v>258</v>
      </c>
      <c r="C320" s="411"/>
      <c r="D320" s="531" t="s">
        <v>1215</v>
      </c>
      <c r="E320" s="406">
        <f aca="true" t="shared" si="155" ref="E320:E325">G320+H320+I320+J320</f>
        <v>0</v>
      </c>
      <c r="F320" s="406"/>
      <c r="G320" s="406"/>
      <c r="H320" s="406"/>
      <c r="I320" s="406"/>
      <c r="J320" s="406"/>
      <c r="K320" s="406"/>
      <c r="L320" s="406"/>
      <c r="M320" s="407"/>
    </row>
    <row r="321" spans="1:13" ht="15.75">
      <c r="A321" s="600" t="s">
        <v>1214</v>
      </c>
      <c r="B321" s="618"/>
      <c r="C321" s="618"/>
      <c r="D321" s="531" t="s">
        <v>1213</v>
      </c>
      <c r="E321" s="406">
        <f t="shared" si="155"/>
        <v>1279</v>
      </c>
      <c r="F321" s="406">
        <f aca="true" t="shared" si="156" ref="F321:M321">F322+F324</f>
        <v>0</v>
      </c>
      <c r="G321" s="406">
        <f t="shared" si="156"/>
        <v>668</v>
      </c>
      <c r="H321" s="406">
        <f t="shared" si="156"/>
        <v>476</v>
      </c>
      <c r="I321" s="406">
        <f t="shared" si="156"/>
        <v>116</v>
      </c>
      <c r="J321" s="406">
        <f t="shared" si="156"/>
        <v>19</v>
      </c>
      <c r="K321" s="406">
        <f t="shared" si="156"/>
        <v>879</v>
      </c>
      <c r="L321" s="406">
        <f t="shared" si="156"/>
        <v>868</v>
      </c>
      <c r="M321" s="407">
        <f t="shared" si="156"/>
        <v>923</v>
      </c>
    </row>
    <row r="322" spans="1:13" ht="15.75">
      <c r="A322" s="619" t="s">
        <v>1212</v>
      </c>
      <c r="B322" s="620"/>
      <c r="C322" s="620"/>
      <c r="D322" s="531" t="s">
        <v>1211</v>
      </c>
      <c r="E322" s="406">
        <f t="shared" si="155"/>
        <v>1279</v>
      </c>
      <c r="F322" s="406">
        <f aca="true" t="shared" si="157" ref="F322:M322">F323</f>
        <v>0</v>
      </c>
      <c r="G322" s="406">
        <f t="shared" si="157"/>
        <v>668</v>
      </c>
      <c r="H322" s="406">
        <f t="shared" si="157"/>
        <v>476</v>
      </c>
      <c r="I322" s="406">
        <f t="shared" si="157"/>
        <v>116</v>
      </c>
      <c r="J322" s="406">
        <f t="shared" si="157"/>
        <v>19</v>
      </c>
      <c r="K322" s="406">
        <f t="shared" si="157"/>
        <v>879</v>
      </c>
      <c r="L322" s="406">
        <f t="shared" si="157"/>
        <v>868</v>
      </c>
      <c r="M322" s="407">
        <f t="shared" si="157"/>
        <v>923</v>
      </c>
    </row>
    <row r="323" spans="1:13" s="424" customFormat="1" ht="15.75">
      <c r="A323" s="621"/>
      <c r="B323" s="1181" t="s">
        <v>131</v>
      </c>
      <c r="C323" s="1181"/>
      <c r="D323" s="465" t="s">
        <v>1210</v>
      </c>
      <c r="E323" s="406">
        <f t="shared" si="155"/>
        <v>1279</v>
      </c>
      <c r="F323" s="622">
        <v>0</v>
      </c>
      <c r="G323" s="630">
        <f>G220-'11-02 Venituri (2)'!F271</f>
        <v>668</v>
      </c>
      <c r="H323" s="630">
        <f>H220-'11-02 Venituri (2)'!G271</f>
        <v>476</v>
      </c>
      <c r="I323" s="630">
        <f>I220-'11-02 Venituri (2)'!H271</f>
        <v>116</v>
      </c>
      <c r="J323" s="630">
        <f>J220-'11-02 Venituri (2)'!I271</f>
        <v>19</v>
      </c>
      <c r="K323" s="630">
        <f>K220-'11-02 Venituri (2)'!J271</f>
        <v>879</v>
      </c>
      <c r="L323" s="630">
        <f>L220-'11-02 Venituri (2)'!K271</f>
        <v>868</v>
      </c>
      <c r="M323" s="633">
        <f>M220-'11-02 Venituri (2)'!L271</f>
        <v>923</v>
      </c>
    </row>
    <row r="324" spans="1:13" ht="18.75">
      <c r="A324" s="536" t="s">
        <v>1748</v>
      </c>
      <c r="B324" s="411"/>
      <c r="C324" s="411"/>
      <c r="D324" s="412" t="s">
        <v>1209</v>
      </c>
      <c r="E324" s="406">
        <f t="shared" si="155"/>
        <v>0</v>
      </c>
      <c r="F324" s="406">
        <f aca="true" t="shared" si="158" ref="F324:M324">F325</f>
        <v>0</v>
      </c>
      <c r="G324" s="406">
        <f t="shared" si="158"/>
        <v>0</v>
      </c>
      <c r="H324" s="406">
        <f t="shared" si="158"/>
        <v>0</v>
      </c>
      <c r="I324" s="406">
        <f t="shared" si="158"/>
        <v>0</v>
      </c>
      <c r="J324" s="406">
        <f t="shared" si="158"/>
        <v>0</v>
      </c>
      <c r="K324" s="406">
        <f t="shared" si="158"/>
        <v>0</v>
      </c>
      <c r="L324" s="406">
        <f t="shared" si="158"/>
        <v>0</v>
      </c>
      <c r="M324" s="407">
        <f t="shared" si="158"/>
        <v>0</v>
      </c>
    </row>
    <row r="325" spans="1:13" s="424" customFormat="1" ht="16.5" thickBot="1">
      <c r="A325" s="643"/>
      <c r="B325" s="1182" t="s">
        <v>682</v>
      </c>
      <c r="C325" s="1182"/>
      <c r="D325" s="574" t="s">
        <v>1208</v>
      </c>
      <c r="E325" s="644">
        <f t="shared" si="155"/>
        <v>0</v>
      </c>
      <c r="F325" s="645"/>
      <c r="G325" s="645"/>
      <c r="H325" s="645"/>
      <c r="I325" s="645"/>
      <c r="J325" s="645"/>
      <c r="K325" s="645"/>
      <c r="L325" s="645"/>
      <c r="M325" s="646"/>
    </row>
    <row r="327" ht="15.75">
      <c r="B327" s="386" t="s">
        <v>886</v>
      </c>
    </row>
    <row r="328" spans="3:4" ht="15.75">
      <c r="C328" s="386" t="s">
        <v>1207</v>
      </c>
      <c r="D328" s="647"/>
    </row>
    <row r="329" spans="1:9" ht="31.5">
      <c r="A329" s="1223"/>
      <c r="B329" s="1223"/>
      <c r="C329" s="648" t="s">
        <v>696</v>
      </c>
      <c r="D329" s="648"/>
      <c r="E329" s="649"/>
      <c r="F329" s="649"/>
      <c r="G329" s="649"/>
      <c r="H329" s="650"/>
      <c r="I329" s="650"/>
    </row>
    <row r="330" spans="1:9" ht="15.75">
      <c r="A330" s="386"/>
      <c r="C330" s="386"/>
      <c r="D330" s="579"/>
      <c r="E330" s="651"/>
      <c r="F330" s="650"/>
      <c r="G330" s="651"/>
      <c r="H330" s="651"/>
      <c r="I330" s="650"/>
    </row>
    <row r="331" spans="1:10" ht="15.75">
      <c r="A331" s="580"/>
      <c r="B331" s="580"/>
      <c r="C331" s="584"/>
      <c r="D331" s="652"/>
      <c r="E331" s="650"/>
      <c r="F331" s="650"/>
      <c r="H331" s="650"/>
      <c r="I331" s="650"/>
      <c r="J331" s="653" t="s">
        <v>160</v>
      </c>
    </row>
    <row r="332" spans="1:10" ht="15.75">
      <c r="A332" s="580"/>
      <c r="B332" s="580"/>
      <c r="C332" s="584"/>
      <c r="D332" s="580"/>
      <c r="E332" s="650"/>
      <c r="F332" s="650"/>
      <c r="H332" s="650"/>
      <c r="J332" s="654" t="s">
        <v>161</v>
      </c>
    </row>
  </sheetData>
  <sheetProtection/>
  <mergeCells count="78">
    <mergeCell ref="K9:M9"/>
    <mergeCell ref="K10:K11"/>
    <mergeCell ref="L10:L11"/>
    <mergeCell ref="M10:M11"/>
    <mergeCell ref="A173:C173"/>
    <mergeCell ref="B158:C158"/>
    <mergeCell ref="A117:C117"/>
    <mergeCell ref="L8:M8"/>
    <mergeCell ref="B179:C179"/>
    <mergeCell ref="A181:C181"/>
    <mergeCell ref="B129:C129"/>
    <mergeCell ref="A131:C131"/>
    <mergeCell ref="A132:C132"/>
    <mergeCell ref="B150:C150"/>
    <mergeCell ref="B74:C74"/>
    <mergeCell ref="A76:C76"/>
    <mergeCell ref="B45:C45"/>
    <mergeCell ref="A329:B329"/>
    <mergeCell ref="A97:C97"/>
    <mergeCell ref="B102:C102"/>
    <mergeCell ref="B103:C103"/>
    <mergeCell ref="B112:C112"/>
    <mergeCell ref="B113:C113"/>
    <mergeCell ref="B115:C115"/>
    <mergeCell ref="A118:C118"/>
    <mergeCell ref="B116:C116"/>
    <mergeCell ref="A202:C202"/>
    <mergeCell ref="A5:I5"/>
    <mergeCell ref="A6:I6"/>
    <mergeCell ref="D9:D11"/>
    <mergeCell ref="E9:J9"/>
    <mergeCell ref="A9:C11"/>
    <mergeCell ref="E10:F10"/>
    <mergeCell ref="G10:J10"/>
    <mergeCell ref="A197:C197"/>
    <mergeCell ref="A198:C198"/>
    <mergeCell ref="A77:C77"/>
    <mergeCell ref="B83:C83"/>
    <mergeCell ref="A92:C92"/>
    <mergeCell ref="A93:C93"/>
    <mergeCell ref="A124:C124"/>
    <mergeCell ref="A125:C125"/>
    <mergeCell ref="B188:C188"/>
    <mergeCell ref="A182:C182"/>
    <mergeCell ref="B207:C207"/>
    <mergeCell ref="A12:C12"/>
    <mergeCell ref="A13:C13"/>
    <mergeCell ref="A19:C19"/>
    <mergeCell ref="A20:C20"/>
    <mergeCell ref="B24:C24"/>
    <mergeCell ref="A26:C26"/>
    <mergeCell ref="B53:C53"/>
    <mergeCell ref="A68:C68"/>
    <mergeCell ref="A27:C27"/>
    <mergeCell ref="A221:C221"/>
    <mergeCell ref="A230:C230"/>
    <mergeCell ref="A231:C231"/>
    <mergeCell ref="B235:C235"/>
    <mergeCell ref="B208:C208"/>
    <mergeCell ref="B217:C217"/>
    <mergeCell ref="B219:C219"/>
    <mergeCell ref="A220:C220"/>
    <mergeCell ref="A279:C279"/>
    <mergeCell ref="B285:C285"/>
    <mergeCell ref="A287:C287"/>
    <mergeCell ref="A288:C288"/>
    <mergeCell ref="A237:C237"/>
    <mergeCell ref="A238:C238"/>
    <mergeCell ref="B256:C256"/>
    <mergeCell ref="B264:C264"/>
    <mergeCell ref="B314:C314"/>
    <mergeCell ref="B323:C323"/>
    <mergeCell ref="B325:C325"/>
    <mergeCell ref="B294:C294"/>
    <mergeCell ref="A303:C303"/>
    <mergeCell ref="A308:C308"/>
    <mergeCell ref="B313:C313"/>
    <mergeCell ref="A304:C304"/>
  </mergeCells>
  <printOptions horizontalCentered="1"/>
  <pageMargins left="0.31496062992125984" right="0.31496062992125984" top="0.25" bottom="0.17" header="0.17" footer="0.17"/>
  <pageSetup horizontalDpi="600" verticalDpi="600" orientation="landscape" paperSize="9" scale="70"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DN381"/>
  <sheetViews>
    <sheetView tabSelected="1" zoomScale="89" zoomScaleNormal="89" zoomScaleSheetLayoutView="100" zoomScalePageLayoutView="0" workbookViewId="0" topLeftCell="A1">
      <selection activeCell="A5" sqref="A5:J5"/>
    </sheetView>
  </sheetViews>
  <sheetFormatPr defaultColWidth="8.8515625" defaultRowHeight="12.75"/>
  <cols>
    <col min="1" max="1" width="4.57421875" style="658" customWidth="1"/>
    <col min="2" max="2" width="5.28125" style="658" customWidth="1"/>
    <col min="3" max="3" width="72.7109375" style="658" customWidth="1"/>
    <col min="4" max="4" width="14.7109375" style="658" customWidth="1"/>
    <col min="5" max="5" width="10.7109375" style="658" customWidth="1"/>
    <col min="6" max="6" width="16.140625" style="658" customWidth="1"/>
    <col min="7" max="7" width="9.00390625" style="658" customWidth="1"/>
    <col min="8" max="8" width="9.8515625" style="658" customWidth="1"/>
    <col min="9" max="9" width="10.00390625" style="658" bestFit="1" customWidth="1"/>
    <col min="10" max="10" width="11.00390625" style="658" customWidth="1"/>
    <col min="11" max="11" width="10.8515625" style="658" customWidth="1"/>
    <col min="12" max="12" width="10.00390625" style="658" bestFit="1" customWidth="1"/>
    <col min="13" max="13" width="11.28125" style="658" customWidth="1"/>
    <col min="14" max="14" width="9.140625" style="658" customWidth="1"/>
    <col min="15" max="16384" width="8.8515625" style="658" customWidth="1"/>
  </cols>
  <sheetData>
    <row r="1" spans="1:13" ht="15.75">
      <c r="A1" s="655"/>
      <c r="B1" s="655"/>
      <c r="C1" s="656"/>
      <c r="D1" s="657"/>
      <c r="E1" s="657"/>
      <c r="L1" s="659"/>
      <c r="M1" s="922" t="s">
        <v>1547</v>
      </c>
    </row>
    <row r="2" spans="1:5" ht="15.75">
      <c r="A2" s="823" t="s">
        <v>1754</v>
      </c>
      <c r="B2" s="660"/>
      <c r="C2" s="660"/>
      <c r="D2" s="657"/>
      <c r="E2" s="657"/>
    </row>
    <row r="3" spans="1:5" ht="16.5" customHeight="1">
      <c r="A3" s="656" t="s">
        <v>582</v>
      </c>
      <c r="B3" s="655"/>
      <c r="C3" s="661"/>
      <c r="D3" s="657"/>
      <c r="E3" s="657"/>
    </row>
    <row r="4" spans="1:5" ht="15.75">
      <c r="A4" s="662"/>
      <c r="B4" s="662"/>
      <c r="C4" s="663"/>
      <c r="D4" s="662"/>
      <c r="E4" s="662"/>
    </row>
    <row r="5" spans="1:10" ht="15.75">
      <c r="A5" s="1255" t="s">
        <v>1713</v>
      </c>
      <c r="B5" s="1255"/>
      <c r="C5" s="1255"/>
      <c r="D5" s="1255"/>
      <c r="E5" s="1255"/>
      <c r="F5" s="1255"/>
      <c r="G5" s="1255"/>
      <c r="H5" s="1255"/>
      <c r="I5" s="1255"/>
      <c r="J5" s="1255"/>
    </row>
    <row r="6" spans="1:10" ht="15.75">
      <c r="A6" s="1256" t="s">
        <v>1765</v>
      </c>
      <c r="B6" s="1256"/>
      <c r="C6" s="1256"/>
      <c r="D6" s="1256"/>
      <c r="E6" s="1256"/>
      <c r="F6" s="1256"/>
      <c r="G6" s="1256"/>
      <c r="H6" s="1256"/>
      <c r="I6" s="1256"/>
      <c r="J6" s="1256"/>
    </row>
    <row r="7" spans="1:10" ht="15.75">
      <c r="A7" s="664"/>
      <c r="B7" s="664"/>
      <c r="C7" s="664"/>
      <c r="D7" s="664"/>
      <c r="E7" s="664"/>
      <c r="F7" s="664"/>
      <c r="G7" s="664"/>
      <c r="H7" s="664"/>
      <c r="I7" s="664"/>
      <c r="J7" s="664"/>
    </row>
    <row r="8" spans="1:13" ht="16.5" thickBot="1">
      <c r="A8" s="662"/>
      <c r="B8" s="662"/>
      <c r="C8" s="665"/>
      <c r="D8" s="665"/>
      <c r="E8" s="665"/>
      <c r="F8" s="660"/>
      <c r="G8" s="660"/>
      <c r="H8" s="666"/>
      <c r="I8" s="667"/>
      <c r="J8" s="668"/>
      <c r="M8" s="668" t="s">
        <v>408</v>
      </c>
    </row>
    <row r="9" spans="1:13" ht="20.25" customHeight="1">
      <c r="A9" s="1211" t="s">
        <v>626</v>
      </c>
      <c r="B9" s="1212"/>
      <c r="C9" s="1213"/>
      <c r="D9" s="1172" t="s">
        <v>162</v>
      </c>
      <c r="E9" s="1257" t="s">
        <v>1761</v>
      </c>
      <c r="F9" s="1257"/>
      <c r="G9" s="1175"/>
      <c r="H9" s="1175"/>
      <c r="I9" s="1175"/>
      <c r="J9" s="1175"/>
      <c r="K9" s="1248" t="s">
        <v>201</v>
      </c>
      <c r="L9" s="1248"/>
      <c r="M9" s="1249"/>
    </row>
    <row r="10" spans="1:13" ht="18" customHeight="1">
      <c r="A10" s="1214"/>
      <c r="B10" s="1215"/>
      <c r="C10" s="1216"/>
      <c r="D10" s="1207"/>
      <c r="E10" s="1250" t="s">
        <v>670</v>
      </c>
      <c r="F10" s="1250"/>
      <c r="G10" s="1178" t="s">
        <v>671</v>
      </c>
      <c r="H10" s="1178"/>
      <c r="I10" s="1178"/>
      <c r="J10" s="1251"/>
      <c r="K10" s="1250">
        <v>2023</v>
      </c>
      <c r="L10" s="1250">
        <v>2024</v>
      </c>
      <c r="M10" s="1253">
        <v>2025</v>
      </c>
    </row>
    <row r="11" spans="1:13" ht="126.75" customHeight="1" thickBot="1">
      <c r="A11" s="1217"/>
      <c r="B11" s="1218"/>
      <c r="C11" s="1219"/>
      <c r="D11" s="1208"/>
      <c r="E11" s="918" t="s">
        <v>672</v>
      </c>
      <c r="F11" s="914" t="s">
        <v>1766</v>
      </c>
      <c r="G11" s="914" t="s">
        <v>674</v>
      </c>
      <c r="H11" s="914" t="s">
        <v>675</v>
      </c>
      <c r="I11" s="914" t="s">
        <v>676</v>
      </c>
      <c r="J11" s="919" t="s">
        <v>677</v>
      </c>
      <c r="K11" s="1252"/>
      <c r="L11" s="1252"/>
      <c r="M11" s="1254"/>
    </row>
    <row r="12" spans="1:13" ht="15.75">
      <c r="A12" s="669" t="s">
        <v>1712</v>
      </c>
      <c r="B12" s="670"/>
      <c r="C12" s="671"/>
      <c r="D12" s="672"/>
      <c r="E12" s="673">
        <f aca="true" t="shared" si="0" ref="E12:E30">G12+H12+I12+J12</f>
        <v>96006</v>
      </c>
      <c r="F12" s="673"/>
      <c r="G12" s="673">
        <f aca="true" t="shared" si="1" ref="G12:M14">G13</f>
        <v>50686</v>
      </c>
      <c r="H12" s="673">
        <f t="shared" si="1"/>
        <v>45320</v>
      </c>
      <c r="I12" s="673">
        <f t="shared" si="1"/>
        <v>0</v>
      </c>
      <c r="J12" s="673">
        <f t="shared" si="1"/>
        <v>0</v>
      </c>
      <c r="K12" s="673">
        <f t="shared" si="1"/>
        <v>101094</v>
      </c>
      <c r="L12" s="673">
        <f t="shared" si="1"/>
        <v>106148</v>
      </c>
      <c r="M12" s="674">
        <f t="shared" si="1"/>
        <v>110925</v>
      </c>
    </row>
    <row r="13" spans="1:13" ht="15.75">
      <c r="A13" s="675" t="s">
        <v>1705</v>
      </c>
      <c r="B13" s="676"/>
      <c r="C13" s="677"/>
      <c r="D13" s="678" t="s">
        <v>285</v>
      </c>
      <c r="E13" s="679">
        <f t="shared" si="0"/>
        <v>96006</v>
      </c>
      <c r="F13" s="680" t="s">
        <v>1368</v>
      </c>
      <c r="G13" s="679">
        <f t="shared" si="1"/>
        <v>50686</v>
      </c>
      <c r="H13" s="679">
        <f t="shared" si="1"/>
        <v>45320</v>
      </c>
      <c r="I13" s="679">
        <f t="shared" si="1"/>
        <v>0</v>
      </c>
      <c r="J13" s="679">
        <f t="shared" si="1"/>
        <v>0</v>
      </c>
      <c r="K13" s="679">
        <f t="shared" si="1"/>
        <v>101094</v>
      </c>
      <c r="L13" s="679">
        <f t="shared" si="1"/>
        <v>106148</v>
      </c>
      <c r="M13" s="681">
        <f t="shared" si="1"/>
        <v>110925</v>
      </c>
    </row>
    <row r="14" spans="1:13" ht="15.75">
      <c r="A14" s="675" t="s">
        <v>1704</v>
      </c>
      <c r="B14" s="682"/>
      <c r="C14" s="682"/>
      <c r="D14" s="683" t="s">
        <v>1703</v>
      </c>
      <c r="E14" s="679">
        <f t="shared" si="0"/>
        <v>96006</v>
      </c>
      <c r="F14" s="680" t="s">
        <v>1368</v>
      </c>
      <c r="G14" s="679">
        <f t="shared" si="1"/>
        <v>50686</v>
      </c>
      <c r="H14" s="679">
        <f t="shared" si="1"/>
        <v>45320</v>
      </c>
      <c r="I14" s="679">
        <f t="shared" si="1"/>
        <v>0</v>
      </c>
      <c r="J14" s="679">
        <f t="shared" si="1"/>
        <v>0</v>
      </c>
      <c r="K14" s="679">
        <f t="shared" si="1"/>
        <v>101094</v>
      </c>
      <c r="L14" s="679">
        <f t="shared" si="1"/>
        <v>106148</v>
      </c>
      <c r="M14" s="681">
        <f t="shared" si="1"/>
        <v>110925</v>
      </c>
    </row>
    <row r="15" spans="1:13" ht="15.75">
      <c r="A15" s="684"/>
      <c r="B15" s="1244" t="s">
        <v>1711</v>
      </c>
      <c r="C15" s="1245"/>
      <c r="D15" s="685" t="s">
        <v>1701</v>
      </c>
      <c r="E15" s="686">
        <f t="shared" si="0"/>
        <v>96006</v>
      </c>
      <c r="F15" s="687" t="s">
        <v>1368</v>
      </c>
      <c r="G15" s="686">
        <f aca="true" t="shared" si="2" ref="G15:M15">G16+G17</f>
        <v>50686</v>
      </c>
      <c r="H15" s="686">
        <f t="shared" si="2"/>
        <v>45320</v>
      </c>
      <c r="I15" s="686">
        <f t="shared" si="2"/>
        <v>0</v>
      </c>
      <c r="J15" s="686">
        <f t="shared" si="2"/>
        <v>0</v>
      </c>
      <c r="K15" s="686">
        <f t="shared" si="2"/>
        <v>101094</v>
      </c>
      <c r="L15" s="686">
        <f t="shared" si="2"/>
        <v>106148</v>
      </c>
      <c r="M15" s="688">
        <f t="shared" si="2"/>
        <v>110925</v>
      </c>
    </row>
    <row r="16" spans="1:13" ht="15.75">
      <c r="A16" s="689"/>
      <c r="B16" s="690"/>
      <c r="C16" s="691" t="s">
        <v>1700</v>
      </c>
      <c r="D16" s="692" t="s">
        <v>1699</v>
      </c>
      <c r="E16" s="693">
        <f t="shared" si="0"/>
        <v>96006</v>
      </c>
      <c r="F16" s="694" t="s">
        <v>1368</v>
      </c>
      <c r="G16" s="693">
        <f aca="true" t="shared" si="3" ref="G16:M16">G27</f>
        <v>50686</v>
      </c>
      <c r="H16" s="693">
        <f t="shared" si="3"/>
        <v>45320</v>
      </c>
      <c r="I16" s="693">
        <f t="shared" si="3"/>
        <v>0</v>
      </c>
      <c r="J16" s="693">
        <f t="shared" si="3"/>
        <v>0</v>
      </c>
      <c r="K16" s="693">
        <f t="shared" si="3"/>
        <v>101094</v>
      </c>
      <c r="L16" s="693">
        <f t="shared" si="3"/>
        <v>106148</v>
      </c>
      <c r="M16" s="695">
        <f t="shared" si="3"/>
        <v>110925</v>
      </c>
    </row>
    <row r="17" spans="1:13" ht="16.5" thickBot="1">
      <c r="A17" s="696"/>
      <c r="B17" s="697"/>
      <c r="C17" s="698" t="s">
        <v>1708</v>
      </c>
      <c r="D17" s="699" t="s">
        <v>1707</v>
      </c>
      <c r="E17" s="700">
        <f t="shared" si="0"/>
        <v>0</v>
      </c>
      <c r="F17" s="701" t="s">
        <v>1368</v>
      </c>
      <c r="G17" s="700">
        <f aca="true" t="shared" si="4" ref="G17:M17">G22</f>
        <v>0</v>
      </c>
      <c r="H17" s="700">
        <f t="shared" si="4"/>
        <v>0</v>
      </c>
      <c r="I17" s="700">
        <f t="shared" si="4"/>
        <v>0</v>
      </c>
      <c r="J17" s="700">
        <f t="shared" si="4"/>
        <v>0</v>
      </c>
      <c r="K17" s="700">
        <f t="shared" si="4"/>
        <v>0</v>
      </c>
      <c r="L17" s="700">
        <f t="shared" si="4"/>
        <v>0</v>
      </c>
      <c r="M17" s="702">
        <f t="shared" si="4"/>
        <v>0</v>
      </c>
    </row>
    <row r="18" spans="1:13" ht="15.75">
      <c r="A18" s="669" t="s">
        <v>1710</v>
      </c>
      <c r="B18" s="670"/>
      <c r="C18" s="671"/>
      <c r="D18" s="672"/>
      <c r="E18" s="673">
        <f t="shared" si="0"/>
        <v>0</v>
      </c>
      <c r="F18" s="673"/>
      <c r="G18" s="673">
        <f aca="true" t="shared" si="5" ref="G18:M21">G19</f>
        <v>0</v>
      </c>
      <c r="H18" s="703">
        <f t="shared" si="5"/>
        <v>0</v>
      </c>
      <c r="I18" s="673">
        <f t="shared" si="5"/>
        <v>0</v>
      </c>
      <c r="J18" s="703">
        <f t="shared" si="5"/>
        <v>0</v>
      </c>
      <c r="K18" s="673">
        <f t="shared" si="5"/>
        <v>0</v>
      </c>
      <c r="L18" s="703">
        <f t="shared" si="5"/>
        <v>0</v>
      </c>
      <c r="M18" s="704">
        <f t="shared" si="5"/>
        <v>0</v>
      </c>
    </row>
    <row r="19" spans="1:13" ht="15.75">
      <c r="A19" s="675" t="s">
        <v>1705</v>
      </c>
      <c r="B19" s="676"/>
      <c r="C19" s="677"/>
      <c r="D19" s="678" t="s">
        <v>285</v>
      </c>
      <c r="E19" s="679">
        <f t="shared" si="0"/>
        <v>0</v>
      </c>
      <c r="F19" s="680" t="s">
        <v>1368</v>
      </c>
      <c r="G19" s="679">
        <f t="shared" si="5"/>
        <v>0</v>
      </c>
      <c r="H19" s="679">
        <f t="shared" si="5"/>
        <v>0</v>
      </c>
      <c r="I19" s="679">
        <f t="shared" si="5"/>
        <v>0</v>
      </c>
      <c r="J19" s="679">
        <f t="shared" si="5"/>
        <v>0</v>
      </c>
      <c r="K19" s="679">
        <f t="shared" si="5"/>
        <v>0</v>
      </c>
      <c r="L19" s="679">
        <f t="shared" si="5"/>
        <v>0</v>
      </c>
      <c r="M19" s="681">
        <f t="shared" si="5"/>
        <v>0</v>
      </c>
    </row>
    <row r="20" spans="1:13" ht="15.75">
      <c r="A20" s="675" t="s">
        <v>1704</v>
      </c>
      <c r="B20" s="682"/>
      <c r="C20" s="682"/>
      <c r="D20" s="683" t="s">
        <v>1703</v>
      </c>
      <c r="E20" s="679">
        <f t="shared" si="0"/>
        <v>0</v>
      </c>
      <c r="F20" s="680" t="s">
        <v>1368</v>
      </c>
      <c r="G20" s="679">
        <f t="shared" si="5"/>
        <v>0</v>
      </c>
      <c r="H20" s="679">
        <f t="shared" si="5"/>
        <v>0</v>
      </c>
      <c r="I20" s="679">
        <f t="shared" si="5"/>
        <v>0</v>
      </c>
      <c r="J20" s="679">
        <f t="shared" si="5"/>
        <v>0</v>
      </c>
      <c r="K20" s="679">
        <f t="shared" si="5"/>
        <v>0</v>
      </c>
      <c r="L20" s="679">
        <f t="shared" si="5"/>
        <v>0</v>
      </c>
      <c r="M20" s="681">
        <f t="shared" si="5"/>
        <v>0</v>
      </c>
    </row>
    <row r="21" spans="1:13" ht="15.75">
      <c r="A21" s="684"/>
      <c r="B21" s="1244" t="s">
        <v>1709</v>
      </c>
      <c r="C21" s="1245"/>
      <c r="D21" s="685" t="s">
        <v>1701</v>
      </c>
      <c r="E21" s="679">
        <f t="shared" si="0"/>
        <v>0</v>
      </c>
      <c r="F21" s="687" t="s">
        <v>1368</v>
      </c>
      <c r="G21" s="686">
        <f t="shared" si="5"/>
        <v>0</v>
      </c>
      <c r="H21" s="686">
        <f t="shared" si="5"/>
        <v>0</v>
      </c>
      <c r="I21" s="686">
        <f t="shared" si="5"/>
        <v>0</v>
      </c>
      <c r="J21" s="686">
        <f t="shared" si="5"/>
        <v>0</v>
      </c>
      <c r="K21" s="686">
        <f t="shared" si="5"/>
        <v>0</v>
      </c>
      <c r="L21" s="686">
        <f t="shared" si="5"/>
        <v>0</v>
      </c>
      <c r="M21" s="688">
        <f t="shared" si="5"/>
        <v>0</v>
      </c>
    </row>
    <row r="22" spans="1:13" ht="16.5" thickBot="1">
      <c r="A22" s="705"/>
      <c r="B22" s="706"/>
      <c r="C22" s="707" t="s">
        <v>1708</v>
      </c>
      <c r="D22" s="708" t="s">
        <v>1707</v>
      </c>
      <c r="E22" s="679">
        <f t="shared" si="0"/>
        <v>0</v>
      </c>
      <c r="F22" s="709" t="s">
        <v>1368</v>
      </c>
      <c r="G22" s="710"/>
      <c r="H22" s="709"/>
      <c r="I22" s="710"/>
      <c r="J22" s="711"/>
      <c r="K22" s="709"/>
      <c r="L22" s="709"/>
      <c r="M22" s="712"/>
    </row>
    <row r="23" spans="1:13" ht="15.75">
      <c r="A23" s="669" t="s">
        <v>1706</v>
      </c>
      <c r="B23" s="670"/>
      <c r="C23" s="671"/>
      <c r="D23" s="672"/>
      <c r="E23" s="673">
        <f t="shared" si="0"/>
        <v>96006</v>
      </c>
      <c r="F23" s="673"/>
      <c r="G23" s="673">
        <f aca="true" t="shared" si="6" ref="G23:M26">G24</f>
        <v>50686</v>
      </c>
      <c r="H23" s="703">
        <f t="shared" si="6"/>
        <v>45320</v>
      </c>
      <c r="I23" s="673">
        <f t="shared" si="6"/>
        <v>0</v>
      </c>
      <c r="J23" s="713">
        <f t="shared" si="6"/>
        <v>0</v>
      </c>
      <c r="K23" s="673">
        <f t="shared" si="6"/>
        <v>101094</v>
      </c>
      <c r="L23" s="713">
        <f t="shared" si="6"/>
        <v>106148</v>
      </c>
      <c r="M23" s="704">
        <f t="shared" si="6"/>
        <v>110925</v>
      </c>
    </row>
    <row r="24" spans="1:13" ht="15.75">
      <c r="A24" s="675" t="s">
        <v>1705</v>
      </c>
      <c r="B24" s="676"/>
      <c r="C24" s="677"/>
      <c r="D24" s="678" t="s">
        <v>285</v>
      </c>
      <c r="E24" s="679">
        <f t="shared" si="0"/>
        <v>96006</v>
      </c>
      <c r="F24" s="680" t="s">
        <v>1368</v>
      </c>
      <c r="G24" s="679">
        <f t="shared" si="6"/>
        <v>50686</v>
      </c>
      <c r="H24" s="679">
        <f t="shared" si="6"/>
        <v>45320</v>
      </c>
      <c r="I24" s="679">
        <f t="shared" si="6"/>
        <v>0</v>
      </c>
      <c r="J24" s="679">
        <f t="shared" si="6"/>
        <v>0</v>
      </c>
      <c r="K24" s="679">
        <f t="shared" si="6"/>
        <v>101094</v>
      </c>
      <c r="L24" s="679">
        <f t="shared" si="6"/>
        <v>106148</v>
      </c>
      <c r="M24" s="681">
        <f t="shared" si="6"/>
        <v>110925</v>
      </c>
    </row>
    <row r="25" spans="1:13" ht="15.75">
      <c r="A25" s="675" t="s">
        <v>1704</v>
      </c>
      <c r="B25" s="682"/>
      <c r="C25" s="682"/>
      <c r="D25" s="683" t="s">
        <v>1703</v>
      </c>
      <c r="E25" s="679">
        <f t="shared" si="0"/>
        <v>96006</v>
      </c>
      <c r="F25" s="680" t="s">
        <v>1368</v>
      </c>
      <c r="G25" s="679">
        <f t="shared" si="6"/>
        <v>50686</v>
      </c>
      <c r="H25" s="679">
        <f t="shared" si="6"/>
        <v>45320</v>
      </c>
      <c r="I25" s="679">
        <f t="shared" si="6"/>
        <v>0</v>
      </c>
      <c r="J25" s="679">
        <f t="shared" si="6"/>
        <v>0</v>
      </c>
      <c r="K25" s="679">
        <f t="shared" si="6"/>
        <v>101094</v>
      </c>
      <c r="L25" s="679">
        <f t="shared" si="6"/>
        <v>106148</v>
      </c>
      <c r="M25" s="681">
        <f t="shared" si="6"/>
        <v>110925</v>
      </c>
    </row>
    <row r="26" spans="1:13" ht="30.75" customHeight="1">
      <c r="A26" s="684"/>
      <c r="B26" s="1244" t="s">
        <v>1702</v>
      </c>
      <c r="C26" s="1245"/>
      <c r="D26" s="714" t="s">
        <v>1701</v>
      </c>
      <c r="E26" s="715">
        <f t="shared" si="0"/>
        <v>96006</v>
      </c>
      <c r="F26" s="687" t="s">
        <v>1368</v>
      </c>
      <c r="G26" s="686">
        <f t="shared" si="6"/>
        <v>50686</v>
      </c>
      <c r="H26" s="686">
        <f t="shared" si="6"/>
        <v>45320</v>
      </c>
      <c r="I26" s="686">
        <f t="shared" si="6"/>
        <v>0</v>
      </c>
      <c r="J26" s="686">
        <f t="shared" si="6"/>
        <v>0</v>
      </c>
      <c r="K26" s="686">
        <f t="shared" si="6"/>
        <v>101094</v>
      </c>
      <c r="L26" s="686">
        <f t="shared" si="6"/>
        <v>106148</v>
      </c>
      <c r="M26" s="688">
        <f t="shared" si="6"/>
        <v>110925</v>
      </c>
    </row>
    <row r="27" spans="1:13" ht="16.5" thickBot="1">
      <c r="A27" s="716"/>
      <c r="B27" s="717"/>
      <c r="C27" s="718" t="s">
        <v>1700</v>
      </c>
      <c r="D27" s="719" t="s">
        <v>1699</v>
      </c>
      <c r="E27" s="715">
        <f t="shared" si="0"/>
        <v>96006</v>
      </c>
      <c r="F27" s="720" t="s">
        <v>1368</v>
      </c>
      <c r="G27" s="721">
        <v>50686</v>
      </c>
      <c r="H27" s="722">
        <v>45320</v>
      </c>
      <c r="I27" s="721">
        <v>0</v>
      </c>
      <c r="J27" s="722">
        <v>0</v>
      </c>
      <c r="K27" s="723">
        <v>101094</v>
      </c>
      <c r="L27" s="723">
        <v>106148</v>
      </c>
      <c r="M27" s="724">
        <v>110925</v>
      </c>
    </row>
    <row r="28" spans="1:13" ht="36" customHeight="1">
      <c r="A28" s="1246" t="s">
        <v>1698</v>
      </c>
      <c r="B28" s="1247"/>
      <c r="C28" s="1247"/>
      <c r="D28" s="725"/>
      <c r="E28" s="726">
        <f t="shared" si="0"/>
        <v>96006</v>
      </c>
      <c r="F28" s="726">
        <f aca="true" t="shared" si="7" ref="F28:M28">F29+F37+F47+F99+F110+F117</f>
        <v>0</v>
      </c>
      <c r="G28" s="726">
        <f t="shared" si="7"/>
        <v>50686</v>
      </c>
      <c r="H28" s="726">
        <f t="shared" si="7"/>
        <v>45320</v>
      </c>
      <c r="I28" s="726">
        <f t="shared" si="7"/>
        <v>0</v>
      </c>
      <c r="J28" s="726">
        <f t="shared" si="7"/>
        <v>0</v>
      </c>
      <c r="K28" s="726">
        <f t="shared" si="7"/>
        <v>101094</v>
      </c>
      <c r="L28" s="726">
        <f t="shared" si="7"/>
        <v>106148</v>
      </c>
      <c r="M28" s="727">
        <f t="shared" si="7"/>
        <v>110925</v>
      </c>
    </row>
    <row r="29" spans="1:13" ht="21" customHeight="1">
      <c r="A29" s="1242" t="s">
        <v>1691</v>
      </c>
      <c r="B29" s="1243"/>
      <c r="C29" s="1243"/>
      <c r="D29" s="728" t="s">
        <v>1690</v>
      </c>
      <c r="E29" s="729">
        <f t="shared" si="0"/>
        <v>0</v>
      </c>
      <c r="F29" s="729">
        <f aca="true" t="shared" si="8" ref="F29:M29">F30+F34</f>
        <v>0</v>
      </c>
      <c r="G29" s="729">
        <f t="shared" si="8"/>
        <v>0</v>
      </c>
      <c r="H29" s="729">
        <f t="shared" si="8"/>
        <v>0</v>
      </c>
      <c r="I29" s="729">
        <f t="shared" si="8"/>
        <v>0</v>
      </c>
      <c r="J29" s="729">
        <f t="shared" si="8"/>
        <v>0</v>
      </c>
      <c r="K29" s="729">
        <f t="shared" si="8"/>
        <v>0</v>
      </c>
      <c r="L29" s="729">
        <f t="shared" si="8"/>
        <v>0</v>
      </c>
      <c r="M29" s="730">
        <f t="shared" si="8"/>
        <v>0</v>
      </c>
    </row>
    <row r="30" spans="1:13" ht="19.5" customHeight="1">
      <c r="A30" s="731" t="s">
        <v>1689</v>
      </c>
      <c r="B30" s="732"/>
      <c r="C30" s="733"/>
      <c r="D30" s="734" t="s">
        <v>1688</v>
      </c>
      <c r="E30" s="679">
        <f t="shared" si="0"/>
        <v>0</v>
      </c>
      <c r="F30" s="679">
        <f aca="true" t="shared" si="9" ref="F30:M30">F32</f>
        <v>0</v>
      </c>
      <c r="G30" s="679">
        <f t="shared" si="9"/>
        <v>0</v>
      </c>
      <c r="H30" s="679">
        <f t="shared" si="9"/>
        <v>0</v>
      </c>
      <c r="I30" s="679">
        <f t="shared" si="9"/>
        <v>0</v>
      </c>
      <c r="J30" s="679">
        <f t="shared" si="9"/>
        <v>0</v>
      </c>
      <c r="K30" s="679">
        <f t="shared" si="9"/>
        <v>0</v>
      </c>
      <c r="L30" s="679">
        <f t="shared" si="9"/>
        <v>0</v>
      </c>
      <c r="M30" s="681">
        <f t="shared" si="9"/>
        <v>0</v>
      </c>
    </row>
    <row r="31" spans="1:13" ht="15.75">
      <c r="A31" s="735" t="s">
        <v>372</v>
      </c>
      <c r="B31" s="732"/>
      <c r="C31" s="736"/>
      <c r="D31" s="734"/>
      <c r="E31" s="679"/>
      <c r="F31" s="679"/>
      <c r="G31" s="679"/>
      <c r="H31" s="679"/>
      <c r="I31" s="679"/>
      <c r="J31" s="737"/>
      <c r="K31" s="679"/>
      <c r="L31" s="679"/>
      <c r="M31" s="681"/>
    </row>
    <row r="32" spans="1:13" ht="15.75">
      <c r="A32" s="738"/>
      <c r="B32" s="739" t="s">
        <v>1687</v>
      </c>
      <c r="C32" s="736"/>
      <c r="D32" s="734" t="s">
        <v>1686</v>
      </c>
      <c r="E32" s="679">
        <f aca="true" t="shared" si="10" ref="E32:E41">G32+H32+I32+J32</f>
        <v>0</v>
      </c>
      <c r="F32" s="679">
        <f aca="true" t="shared" si="11" ref="F32:M32">F33</f>
        <v>0</v>
      </c>
      <c r="G32" s="679">
        <f t="shared" si="11"/>
        <v>0</v>
      </c>
      <c r="H32" s="679">
        <f t="shared" si="11"/>
        <v>0</v>
      </c>
      <c r="I32" s="679">
        <f t="shared" si="11"/>
        <v>0</v>
      </c>
      <c r="J32" s="679">
        <f t="shared" si="11"/>
        <v>0</v>
      </c>
      <c r="K32" s="679">
        <f t="shared" si="11"/>
        <v>0</v>
      </c>
      <c r="L32" s="679">
        <f t="shared" si="11"/>
        <v>0</v>
      </c>
      <c r="M32" s="681">
        <f t="shared" si="11"/>
        <v>0</v>
      </c>
    </row>
    <row r="33" spans="1:13" ht="15.75">
      <c r="A33" s="738"/>
      <c r="B33" s="739"/>
      <c r="C33" s="736" t="s">
        <v>66</v>
      </c>
      <c r="D33" s="734" t="s">
        <v>1685</v>
      </c>
      <c r="E33" s="679">
        <f t="shared" si="10"/>
        <v>0</v>
      </c>
      <c r="F33" s="679">
        <f aca="true" t="shared" si="12" ref="F33:M33">F149+F265</f>
        <v>0</v>
      </c>
      <c r="G33" s="679">
        <f t="shared" si="12"/>
        <v>0</v>
      </c>
      <c r="H33" s="679">
        <f t="shared" si="12"/>
        <v>0</v>
      </c>
      <c r="I33" s="679">
        <f t="shared" si="12"/>
        <v>0</v>
      </c>
      <c r="J33" s="679">
        <f t="shared" si="12"/>
        <v>0</v>
      </c>
      <c r="K33" s="679">
        <f t="shared" si="12"/>
        <v>0</v>
      </c>
      <c r="L33" s="679">
        <f t="shared" si="12"/>
        <v>0</v>
      </c>
      <c r="M33" s="681">
        <f t="shared" si="12"/>
        <v>0</v>
      </c>
    </row>
    <row r="34" spans="1:13" s="745" customFormat="1" ht="15.75">
      <c r="A34" s="740" t="s">
        <v>1684</v>
      </c>
      <c r="B34" s="741"/>
      <c r="C34" s="742"/>
      <c r="D34" s="678" t="s">
        <v>1683</v>
      </c>
      <c r="E34" s="679">
        <f t="shared" si="10"/>
        <v>0</v>
      </c>
      <c r="F34" s="743">
        <f aca="true" t="shared" si="13" ref="F34:M34">F35+F36</f>
        <v>0</v>
      </c>
      <c r="G34" s="743">
        <f t="shared" si="13"/>
        <v>0</v>
      </c>
      <c r="H34" s="743">
        <f t="shared" si="13"/>
        <v>0</v>
      </c>
      <c r="I34" s="743">
        <f t="shared" si="13"/>
        <v>0</v>
      </c>
      <c r="J34" s="743">
        <f t="shared" si="13"/>
        <v>0</v>
      </c>
      <c r="K34" s="743">
        <f t="shared" si="13"/>
        <v>0</v>
      </c>
      <c r="L34" s="743">
        <f t="shared" si="13"/>
        <v>0</v>
      </c>
      <c r="M34" s="744">
        <f t="shared" si="13"/>
        <v>0</v>
      </c>
    </row>
    <row r="35" spans="1:13" s="745" customFormat="1" ht="15.75">
      <c r="A35" s="746"/>
      <c r="B35" s="747" t="s">
        <v>392</v>
      </c>
      <c r="C35" s="742"/>
      <c r="D35" s="734" t="s">
        <v>1682</v>
      </c>
      <c r="E35" s="679">
        <f t="shared" si="10"/>
        <v>0</v>
      </c>
      <c r="F35" s="743">
        <f aca="true" t="shared" si="14" ref="F35:M36">F151+F267</f>
        <v>0</v>
      </c>
      <c r="G35" s="743">
        <f t="shared" si="14"/>
        <v>0</v>
      </c>
      <c r="H35" s="743">
        <f t="shared" si="14"/>
        <v>0</v>
      </c>
      <c r="I35" s="743">
        <f t="shared" si="14"/>
        <v>0</v>
      </c>
      <c r="J35" s="743">
        <f t="shared" si="14"/>
        <v>0</v>
      </c>
      <c r="K35" s="743">
        <f t="shared" si="14"/>
        <v>0</v>
      </c>
      <c r="L35" s="743">
        <f t="shared" si="14"/>
        <v>0</v>
      </c>
      <c r="M35" s="744">
        <f t="shared" si="14"/>
        <v>0</v>
      </c>
    </row>
    <row r="36" spans="1:13" s="745" customFormat="1" ht="15.75">
      <c r="A36" s="748"/>
      <c r="B36" s="749" t="s">
        <v>409</v>
      </c>
      <c r="C36" s="750"/>
      <c r="D36" s="734" t="s">
        <v>1681</v>
      </c>
      <c r="E36" s="679">
        <f t="shared" si="10"/>
        <v>0</v>
      </c>
      <c r="F36" s="743">
        <f t="shared" si="14"/>
        <v>0</v>
      </c>
      <c r="G36" s="743">
        <f t="shared" si="14"/>
        <v>0</v>
      </c>
      <c r="H36" s="743">
        <f t="shared" si="14"/>
        <v>0</v>
      </c>
      <c r="I36" s="743">
        <f t="shared" si="14"/>
        <v>0</v>
      </c>
      <c r="J36" s="743">
        <f t="shared" si="14"/>
        <v>0</v>
      </c>
      <c r="K36" s="743">
        <f t="shared" si="14"/>
        <v>0</v>
      </c>
      <c r="L36" s="743">
        <f t="shared" si="14"/>
        <v>0</v>
      </c>
      <c r="M36" s="744">
        <f t="shared" si="14"/>
        <v>0</v>
      </c>
    </row>
    <row r="37" spans="1:13" ht="39.75" customHeight="1">
      <c r="A37" s="1231" t="s">
        <v>1680</v>
      </c>
      <c r="B37" s="1232"/>
      <c r="C37" s="1232"/>
      <c r="D37" s="678" t="s">
        <v>1679</v>
      </c>
      <c r="E37" s="679">
        <f t="shared" si="10"/>
        <v>0</v>
      </c>
      <c r="F37" s="679">
        <f aca="true" t="shared" si="15" ref="F37:M37">F38+F41</f>
        <v>0</v>
      </c>
      <c r="G37" s="679">
        <f t="shared" si="15"/>
        <v>0</v>
      </c>
      <c r="H37" s="679">
        <f t="shared" si="15"/>
        <v>0</v>
      </c>
      <c r="I37" s="679">
        <f t="shared" si="15"/>
        <v>0</v>
      </c>
      <c r="J37" s="679">
        <f t="shared" si="15"/>
        <v>0</v>
      </c>
      <c r="K37" s="679">
        <f t="shared" si="15"/>
        <v>0</v>
      </c>
      <c r="L37" s="679">
        <f t="shared" si="15"/>
        <v>0</v>
      </c>
      <c r="M37" s="681">
        <f t="shared" si="15"/>
        <v>0</v>
      </c>
    </row>
    <row r="38" spans="1:13" ht="15.75">
      <c r="A38" s="731" t="s">
        <v>1678</v>
      </c>
      <c r="B38" s="732"/>
      <c r="C38" s="733"/>
      <c r="D38" s="734" t="s">
        <v>1677</v>
      </c>
      <c r="E38" s="679">
        <f t="shared" si="10"/>
        <v>0</v>
      </c>
      <c r="F38" s="679">
        <f aca="true" t="shared" si="16" ref="F38:M38">F40</f>
        <v>0</v>
      </c>
      <c r="G38" s="679">
        <f t="shared" si="16"/>
        <v>0</v>
      </c>
      <c r="H38" s="679">
        <f t="shared" si="16"/>
        <v>0</v>
      </c>
      <c r="I38" s="679">
        <f t="shared" si="16"/>
        <v>0</v>
      </c>
      <c r="J38" s="679">
        <f t="shared" si="16"/>
        <v>0</v>
      </c>
      <c r="K38" s="679">
        <f t="shared" si="16"/>
        <v>0</v>
      </c>
      <c r="L38" s="679">
        <f t="shared" si="16"/>
        <v>0</v>
      </c>
      <c r="M38" s="681">
        <f t="shared" si="16"/>
        <v>0</v>
      </c>
    </row>
    <row r="39" spans="1:13" ht="15.75">
      <c r="A39" s="735" t="s">
        <v>372</v>
      </c>
      <c r="B39" s="732"/>
      <c r="C39" s="736"/>
      <c r="D39" s="734"/>
      <c r="E39" s="679">
        <f t="shared" si="10"/>
        <v>0</v>
      </c>
      <c r="F39" s="679"/>
      <c r="G39" s="679"/>
      <c r="H39" s="679"/>
      <c r="I39" s="679"/>
      <c r="J39" s="737"/>
      <c r="K39" s="679"/>
      <c r="L39" s="679"/>
      <c r="M39" s="681"/>
    </row>
    <row r="40" spans="1:13" ht="15.75">
      <c r="A40" s="735"/>
      <c r="B40" s="751" t="s">
        <v>410</v>
      </c>
      <c r="C40" s="752"/>
      <c r="D40" s="753" t="s">
        <v>1676</v>
      </c>
      <c r="E40" s="679">
        <f t="shared" si="10"/>
        <v>0</v>
      </c>
      <c r="F40" s="679">
        <f aca="true" t="shared" si="17" ref="F40:M40">F156+F272</f>
        <v>0</v>
      </c>
      <c r="G40" s="679">
        <f t="shared" si="17"/>
        <v>0</v>
      </c>
      <c r="H40" s="679">
        <f t="shared" si="17"/>
        <v>0</v>
      </c>
      <c r="I40" s="679">
        <f t="shared" si="17"/>
        <v>0</v>
      </c>
      <c r="J40" s="679">
        <f t="shared" si="17"/>
        <v>0</v>
      </c>
      <c r="K40" s="679">
        <f t="shared" si="17"/>
        <v>0</v>
      </c>
      <c r="L40" s="679">
        <f t="shared" si="17"/>
        <v>0</v>
      </c>
      <c r="M40" s="681">
        <f t="shared" si="17"/>
        <v>0</v>
      </c>
    </row>
    <row r="41" spans="1:13" ht="38.25" customHeight="1">
      <c r="A41" s="1231" t="s">
        <v>1697</v>
      </c>
      <c r="B41" s="1232"/>
      <c r="C41" s="1232"/>
      <c r="D41" s="734" t="s">
        <v>1674</v>
      </c>
      <c r="E41" s="679">
        <f t="shared" si="10"/>
        <v>0</v>
      </c>
      <c r="F41" s="679">
        <f aca="true" t="shared" si="18" ref="F41:M41">F43+F45+F46</f>
        <v>0</v>
      </c>
      <c r="G41" s="679">
        <f t="shared" si="18"/>
        <v>0</v>
      </c>
      <c r="H41" s="679">
        <f t="shared" si="18"/>
        <v>0</v>
      </c>
      <c r="I41" s="679">
        <f t="shared" si="18"/>
        <v>0</v>
      </c>
      <c r="J41" s="679">
        <f t="shared" si="18"/>
        <v>0</v>
      </c>
      <c r="K41" s="679">
        <f t="shared" si="18"/>
        <v>0</v>
      </c>
      <c r="L41" s="679">
        <f t="shared" si="18"/>
        <v>0</v>
      </c>
      <c r="M41" s="681">
        <f t="shared" si="18"/>
        <v>0</v>
      </c>
    </row>
    <row r="42" spans="1:13" ht="15.75">
      <c r="A42" s="735" t="s">
        <v>372</v>
      </c>
      <c r="B42" s="732"/>
      <c r="C42" s="736"/>
      <c r="D42" s="734"/>
      <c r="E42" s="679"/>
      <c r="F42" s="679"/>
      <c r="G42" s="679"/>
      <c r="H42" s="679"/>
      <c r="I42" s="679"/>
      <c r="J42" s="737"/>
      <c r="K42" s="679"/>
      <c r="L42" s="679"/>
      <c r="M42" s="681"/>
    </row>
    <row r="43" spans="1:13" s="745" customFormat="1" ht="24.75" customHeight="1">
      <c r="A43" s="748"/>
      <c r="B43" s="754" t="s">
        <v>1673</v>
      </c>
      <c r="C43" s="742"/>
      <c r="D43" s="734" t="s">
        <v>1672</v>
      </c>
      <c r="E43" s="679">
        <f aca="true" t="shared" si="19" ref="E43:E64">G43+H43+I43+J43</f>
        <v>0</v>
      </c>
      <c r="F43" s="743">
        <f aca="true" t="shared" si="20" ref="F43:M43">F44</f>
        <v>0</v>
      </c>
      <c r="G43" s="743">
        <f t="shared" si="20"/>
        <v>0</v>
      </c>
      <c r="H43" s="743">
        <f t="shared" si="20"/>
        <v>0</v>
      </c>
      <c r="I43" s="743">
        <f t="shared" si="20"/>
        <v>0</v>
      </c>
      <c r="J43" s="743">
        <f t="shared" si="20"/>
        <v>0</v>
      </c>
      <c r="K43" s="743">
        <f t="shared" si="20"/>
        <v>0</v>
      </c>
      <c r="L43" s="743">
        <f t="shared" si="20"/>
        <v>0</v>
      </c>
      <c r="M43" s="744">
        <f t="shared" si="20"/>
        <v>0</v>
      </c>
    </row>
    <row r="44" spans="1:13" s="745" customFormat="1" ht="21.75" customHeight="1">
      <c r="A44" s="748"/>
      <c r="B44" s="754"/>
      <c r="C44" s="755" t="s">
        <v>245</v>
      </c>
      <c r="D44" s="734" t="s">
        <v>1671</v>
      </c>
      <c r="E44" s="679">
        <f t="shared" si="19"/>
        <v>0</v>
      </c>
      <c r="F44" s="743">
        <f aca="true" t="shared" si="21" ref="F44:M46">F160+F276</f>
        <v>0</v>
      </c>
      <c r="G44" s="743">
        <f t="shared" si="21"/>
        <v>0</v>
      </c>
      <c r="H44" s="743">
        <f t="shared" si="21"/>
        <v>0</v>
      </c>
      <c r="I44" s="743">
        <f t="shared" si="21"/>
        <v>0</v>
      </c>
      <c r="J44" s="743">
        <f t="shared" si="21"/>
        <v>0</v>
      </c>
      <c r="K44" s="743">
        <f t="shared" si="21"/>
        <v>0</v>
      </c>
      <c r="L44" s="743">
        <f t="shared" si="21"/>
        <v>0</v>
      </c>
      <c r="M44" s="744">
        <f t="shared" si="21"/>
        <v>0</v>
      </c>
    </row>
    <row r="45" spans="1:13" ht="15.75">
      <c r="A45" s="738"/>
      <c r="B45" s="1239" t="s">
        <v>1670</v>
      </c>
      <c r="C45" s="1239"/>
      <c r="D45" s="753" t="s">
        <v>1669</v>
      </c>
      <c r="E45" s="679">
        <f t="shared" si="19"/>
        <v>0</v>
      </c>
      <c r="F45" s="743">
        <f t="shared" si="21"/>
        <v>0</v>
      </c>
      <c r="G45" s="743">
        <f t="shared" si="21"/>
        <v>0</v>
      </c>
      <c r="H45" s="743">
        <f t="shared" si="21"/>
        <v>0</v>
      </c>
      <c r="I45" s="743">
        <f t="shared" si="21"/>
        <v>0</v>
      </c>
      <c r="J45" s="743">
        <f t="shared" si="21"/>
        <v>0</v>
      </c>
      <c r="K45" s="743">
        <f t="shared" si="21"/>
        <v>0</v>
      </c>
      <c r="L45" s="743">
        <f t="shared" si="21"/>
        <v>0</v>
      </c>
      <c r="M45" s="744">
        <f t="shared" si="21"/>
        <v>0</v>
      </c>
    </row>
    <row r="46" spans="1:13" ht="25.5" customHeight="1">
      <c r="A46" s="738"/>
      <c r="B46" s="739" t="s">
        <v>1668</v>
      </c>
      <c r="C46" s="736"/>
      <c r="D46" s="753" t="s">
        <v>1667</v>
      </c>
      <c r="E46" s="679">
        <f t="shared" si="19"/>
        <v>0</v>
      </c>
      <c r="F46" s="743">
        <f t="shared" si="21"/>
        <v>0</v>
      </c>
      <c r="G46" s="743">
        <f t="shared" si="21"/>
        <v>0</v>
      </c>
      <c r="H46" s="743">
        <f t="shared" si="21"/>
        <v>0</v>
      </c>
      <c r="I46" s="743">
        <f t="shared" si="21"/>
        <v>0</v>
      </c>
      <c r="J46" s="743">
        <f t="shared" si="21"/>
        <v>0</v>
      </c>
      <c r="K46" s="743">
        <f t="shared" si="21"/>
        <v>0</v>
      </c>
      <c r="L46" s="743">
        <f t="shared" si="21"/>
        <v>0</v>
      </c>
      <c r="M46" s="744">
        <f t="shared" si="21"/>
        <v>0</v>
      </c>
    </row>
    <row r="47" spans="1:13" ht="39" customHeight="1">
      <c r="A47" s="1231" t="s">
        <v>1696</v>
      </c>
      <c r="B47" s="1232"/>
      <c r="C47" s="1232"/>
      <c r="D47" s="756" t="s">
        <v>1665</v>
      </c>
      <c r="E47" s="679">
        <f t="shared" si="19"/>
        <v>93480</v>
      </c>
      <c r="F47" s="679">
        <f aca="true" t="shared" si="22" ref="F47:M47">F48+F64+F72+F89</f>
        <v>0</v>
      </c>
      <c r="G47" s="679">
        <f t="shared" si="22"/>
        <v>48160</v>
      </c>
      <c r="H47" s="679">
        <f t="shared" si="22"/>
        <v>45320</v>
      </c>
      <c r="I47" s="679">
        <f t="shared" si="22"/>
        <v>0</v>
      </c>
      <c r="J47" s="679">
        <f t="shared" si="22"/>
        <v>0</v>
      </c>
      <c r="K47" s="679">
        <f t="shared" si="22"/>
        <v>98434</v>
      </c>
      <c r="L47" s="679">
        <f t="shared" si="22"/>
        <v>103355</v>
      </c>
      <c r="M47" s="681">
        <f t="shared" si="22"/>
        <v>108006</v>
      </c>
    </row>
    <row r="48" spans="1:13" ht="15.75">
      <c r="A48" s="1231" t="s">
        <v>1664</v>
      </c>
      <c r="B48" s="1232"/>
      <c r="C48" s="1232"/>
      <c r="D48" s="734" t="s">
        <v>1663</v>
      </c>
      <c r="E48" s="679">
        <f t="shared" si="19"/>
        <v>93480</v>
      </c>
      <c r="F48" s="679">
        <f aca="true" t="shared" si="23" ref="F48:M48">F50+F53+F57+F58+F60+F63</f>
        <v>0</v>
      </c>
      <c r="G48" s="679">
        <f t="shared" si="23"/>
        <v>48160</v>
      </c>
      <c r="H48" s="679">
        <f t="shared" si="23"/>
        <v>45320</v>
      </c>
      <c r="I48" s="679">
        <f t="shared" si="23"/>
        <v>0</v>
      </c>
      <c r="J48" s="679">
        <f t="shared" si="23"/>
        <v>0</v>
      </c>
      <c r="K48" s="679">
        <f t="shared" si="23"/>
        <v>98434</v>
      </c>
      <c r="L48" s="679">
        <f t="shared" si="23"/>
        <v>103355</v>
      </c>
      <c r="M48" s="681">
        <f t="shared" si="23"/>
        <v>108006</v>
      </c>
    </row>
    <row r="49" spans="1:13" ht="15.75">
      <c r="A49" s="735" t="s">
        <v>372</v>
      </c>
      <c r="B49" s="732"/>
      <c r="C49" s="736"/>
      <c r="D49" s="734"/>
      <c r="E49" s="679">
        <f t="shared" si="19"/>
        <v>0</v>
      </c>
      <c r="F49" s="679"/>
      <c r="G49" s="679"/>
      <c r="H49" s="679"/>
      <c r="I49" s="679"/>
      <c r="J49" s="737"/>
      <c r="K49" s="679"/>
      <c r="L49" s="679"/>
      <c r="M49" s="681"/>
    </row>
    <row r="50" spans="1:13" ht="15.75">
      <c r="A50" s="735"/>
      <c r="B50" s="751" t="s">
        <v>1662</v>
      </c>
      <c r="C50" s="752"/>
      <c r="D50" s="753" t="s">
        <v>1661</v>
      </c>
      <c r="E50" s="679">
        <f t="shared" si="19"/>
        <v>90642</v>
      </c>
      <c r="F50" s="679">
        <f aca="true" t="shared" si="24" ref="F50:M50">F51+F52</f>
        <v>0</v>
      </c>
      <c r="G50" s="679">
        <f t="shared" si="24"/>
        <v>45322</v>
      </c>
      <c r="H50" s="679">
        <f t="shared" si="24"/>
        <v>45320</v>
      </c>
      <c r="I50" s="679">
        <f t="shared" si="24"/>
        <v>0</v>
      </c>
      <c r="J50" s="679">
        <f t="shared" si="24"/>
        <v>0</v>
      </c>
      <c r="K50" s="679">
        <f t="shared" si="24"/>
        <v>95446</v>
      </c>
      <c r="L50" s="679">
        <f t="shared" si="24"/>
        <v>100218</v>
      </c>
      <c r="M50" s="681">
        <f t="shared" si="24"/>
        <v>104728</v>
      </c>
    </row>
    <row r="51" spans="1:13" ht="15.75">
      <c r="A51" s="735"/>
      <c r="B51" s="751"/>
      <c r="C51" s="757" t="s">
        <v>221</v>
      </c>
      <c r="D51" s="753" t="s">
        <v>1660</v>
      </c>
      <c r="E51" s="679">
        <f t="shared" si="19"/>
        <v>34247</v>
      </c>
      <c r="F51" s="679">
        <f aca="true" t="shared" si="25" ref="F51:M52">F167+F283</f>
        <v>0</v>
      </c>
      <c r="G51" s="679">
        <f t="shared" si="25"/>
        <v>17124</v>
      </c>
      <c r="H51" s="679">
        <f t="shared" si="25"/>
        <v>17123</v>
      </c>
      <c r="I51" s="679">
        <f t="shared" si="25"/>
        <v>0</v>
      </c>
      <c r="J51" s="679">
        <f t="shared" si="25"/>
        <v>0</v>
      </c>
      <c r="K51" s="679">
        <f t="shared" si="25"/>
        <v>36062</v>
      </c>
      <c r="L51" s="679">
        <f t="shared" si="25"/>
        <v>37865</v>
      </c>
      <c r="M51" s="681">
        <f t="shared" si="25"/>
        <v>39569</v>
      </c>
    </row>
    <row r="52" spans="1:13" ht="15.75">
      <c r="A52" s="735"/>
      <c r="B52" s="751"/>
      <c r="C52" s="757" t="s">
        <v>222</v>
      </c>
      <c r="D52" s="753" t="s">
        <v>1659</v>
      </c>
      <c r="E52" s="679">
        <f t="shared" si="19"/>
        <v>56395</v>
      </c>
      <c r="F52" s="679">
        <f t="shared" si="25"/>
        <v>0</v>
      </c>
      <c r="G52" s="679">
        <f t="shared" si="25"/>
        <v>28198</v>
      </c>
      <c r="H52" s="679">
        <f t="shared" si="25"/>
        <v>28197</v>
      </c>
      <c r="I52" s="679">
        <f t="shared" si="25"/>
        <v>0</v>
      </c>
      <c r="J52" s="679">
        <f t="shared" si="25"/>
        <v>0</v>
      </c>
      <c r="K52" s="679">
        <f t="shared" si="25"/>
        <v>59384</v>
      </c>
      <c r="L52" s="679">
        <f t="shared" si="25"/>
        <v>62353</v>
      </c>
      <c r="M52" s="681">
        <f t="shared" si="25"/>
        <v>65159</v>
      </c>
    </row>
    <row r="53" spans="1:13" ht="15.75">
      <c r="A53" s="735"/>
      <c r="B53" s="751" t="s">
        <v>1658</v>
      </c>
      <c r="C53" s="758"/>
      <c r="D53" s="753" t="s">
        <v>1657</v>
      </c>
      <c r="E53" s="679">
        <f t="shared" si="19"/>
        <v>2838</v>
      </c>
      <c r="F53" s="679">
        <f aca="true" t="shared" si="26" ref="F53:M53">F54+F55+F56</f>
        <v>0</v>
      </c>
      <c r="G53" s="679">
        <f t="shared" si="26"/>
        <v>2838</v>
      </c>
      <c r="H53" s="679">
        <f t="shared" si="26"/>
        <v>0</v>
      </c>
      <c r="I53" s="679">
        <f t="shared" si="26"/>
        <v>0</v>
      </c>
      <c r="J53" s="679">
        <f t="shared" si="26"/>
        <v>0</v>
      </c>
      <c r="K53" s="679">
        <f t="shared" si="26"/>
        <v>2988</v>
      </c>
      <c r="L53" s="679">
        <f t="shared" si="26"/>
        <v>3137</v>
      </c>
      <c r="M53" s="681">
        <f t="shared" si="26"/>
        <v>3278</v>
      </c>
    </row>
    <row r="54" spans="1:13" ht="15.75">
      <c r="A54" s="735"/>
      <c r="B54" s="751"/>
      <c r="C54" s="757" t="s">
        <v>225</v>
      </c>
      <c r="D54" s="753" t="s">
        <v>1656</v>
      </c>
      <c r="E54" s="679">
        <f t="shared" si="19"/>
        <v>0</v>
      </c>
      <c r="F54" s="679">
        <f aca="true" t="shared" si="27" ref="F54:M57">F170+F286</f>
        <v>0</v>
      </c>
      <c r="G54" s="679">
        <f t="shared" si="27"/>
        <v>0</v>
      </c>
      <c r="H54" s="679">
        <f t="shared" si="27"/>
        <v>0</v>
      </c>
      <c r="I54" s="679">
        <f t="shared" si="27"/>
        <v>0</v>
      </c>
      <c r="J54" s="679">
        <f t="shared" si="27"/>
        <v>0</v>
      </c>
      <c r="K54" s="679">
        <f t="shared" si="27"/>
        <v>0</v>
      </c>
      <c r="L54" s="679">
        <f t="shared" si="27"/>
        <v>0</v>
      </c>
      <c r="M54" s="681">
        <f t="shared" si="27"/>
        <v>0</v>
      </c>
    </row>
    <row r="55" spans="1:13" ht="15.75">
      <c r="A55" s="735"/>
      <c r="B55" s="751"/>
      <c r="C55" s="757" t="s">
        <v>669</v>
      </c>
      <c r="D55" s="753" t="s">
        <v>1655</v>
      </c>
      <c r="E55" s="679">
        <f t="shared" si="19"/>
        <v>2838</v>
      </c>
      <c r="F55" s="679">
        <f t="shared" si="27"/>
        <v>0</v>
      </c>
      <c r="G55" s="679">
        <f t="shared" si="27"/>
        <v>2838</v>
      </c>
      <c r="H55" s="679">
        <f t="shared" si="27"/>
        <v>0</v>
      </c>
      <c r="I55" s="679">
        <f t="shared" si="27"/>
        <v>0</v>
      </c>
      <c r="J55" s="679">
        <f t="shared" si="27"/>
        <v>0</v>
      </c>
      <c r="K55" s="679">
        <f t="shared" si="27"/>
        <v>2988</v>
      </c>
      <c r="L55" s="679">
        <f t="shared" si="27"/>
        <v>3137</v>
      </c>
      <c r="M55" s="681">
        <f t="shared" si="27"/>
        <v>3278</v>
      </c>
    </row>
    <row r="56" spans="1:13" ht="15.75">
      <c r="A56" s="735"/>
      <c r="B56" s="751"/>
      <c r="C56" s="759" t="s">
        <v>502</v>
      </c>
      <c r="D56" s="753" t="s">
        <v>1654</v>
      </c>
      <c r="E56" s="679">
        <f t="shared" si="19"/>
        <v>0</v>
      </c>
      <c r="F56" s="679">
        <f t="shared" si="27"/>
        <v>0</v>
      </c>
      <c r="G56" s="679">
        <f t="shared" si="27"/>
        <v>0</v>
      </c>
      <c r="H56" s="679">
        <f t="shared" si="27"/>
        <v>0</v>
      </c>
      <c r="I56" s="679">
        <f t="shared" si="27"/>
        <v>0</v>
      </c>
      <c r="J56" s="679">
        <f t="shared" si="27"/>
        <v>0</v>
      </c>
      <c r="K56" s="679">
        <f t="shared" si="27"/>
        <v>0</v>
      </c>
      <c r="L56" s="679">
        <f t="shared" si="27"/>
        <v>0</v>
      </c>
      <c r="M56" s="681">
        <f t="shared" si="27"/>
        <v>0</v>
      </c>
    </row>
    <row r="57" spans="1:13" s="745" customFormat="1" ht="18" customHeight="1">
      <c r="A57" s="748"/>
      <c r="B57" s="749" t="s">
        <v>411</v>
      </c>
      <c r="C57" s="755"/>
      <c r="D57" s="734" t="s">
        <v>1653</v>
      </c>
      <c r="E57" s="679">
        <f t="shared" si="19"/>
        <v>0</v>
      </c>
      <c r="F57" s="743">
        <f t="shared" si="27"/>
        <v>0</v>
      </c>
      <c r="G57" s="743">
        <f t="shared" si="27"/>
        <v>0</v>
      </c>
      <c r="H57" s="743">
        <f t="shared" si="27"/>
        <v>0</v>
      </c>
      <c r="I57" s="743">
        <f t="shared" si="27"/>
        <v>0</v>
      </c>
      <c r="J57" s="743">
        <f t="shared" si="27"/>
        <v>0</v>
      </c>
      <c r="K57" s="743">
        <f t="shared" si="27"/>
        <v>0</v>
      </c>
      <c r="L57" s="743">
        <f t="shared" si="27"/>
        <v>0</v>
      </c>
      <c r="M57" s="744">
        <f t="shared" si="27"/>
        <v>0</v>
      </c>
    </row>
    <row r="58" spans="1:13" ht="15.75">
      <c r="A58" s="735"/>
      <c r="B58" s="751" t="s">
        <v>1652</v>
      </c>
      <c r="C58" s="752"/>
      <c r="D58" s="753" t="s">
        <v>1651</v>
      </c>
      <c r="E58" s="679">
        <f t="shared" si="19"/>
        <v>0</v>
      </c>
      <c r="F58" s="679">
        <f aca="true" t="shared" si="28" ref="F58:M58">F59</f>
        <v>0</v>
      </c>
      <c r="G58" s="679">
        <f t="shared" si="28"/>
        <v>0</v>
      </c>
      <c r="H58" s="679">
        <f t="shared" si="28"/>
        <v>0</v>
      </c>
      <c r="I58" s="679">
        <f t="shared" si="28"/>
        <v>0</v>
      </c>
      <c r="J58" s="679">
        <f t="shared" si="28"/>
        <v>0</v>
      </c>
      <c r="K58" s="679">
        <f t="shared" si="28"/>
        <v>0</v>
      </c>
      <c r="L58" s="679">
        <f t="shared" si="28"/>
        <v>0</v>
      </c>
      <c r="M58" s="681">
        <f t="shared" si="28"/>
        <v>0</v>
      </c>
    </row>
    <row r="59" spans="1:13" ht="15.75">
      <c r="A59" s="735"/>
      <c r="B59" s="751"/>
      <c r="C59" s="757" t="s">
        <v>26</v>
      </c>
      <c r="D59" s="753" t="s">
        <v>1650</v>
      </c>
      <c r="E59" s="679">
        <f t="shared" si="19"/>
        <v>0</v>
      </c>
      <c r="F59" s="679">
        <f aca="true" t="shared" si="29" ref="F59:M59">F175+F291</f>
        <v>0</v>
      </c>
      <c r="G59" s="679">
        <f t="shared" si="29"/>
        <v>0</v>
      </c>
      <c r="H59" s="679">
        <f t="shared" si="29"/>
        <v>0</v>
      </c>
      <c r="I59" s="679">
        <f t="shared" si="29"/>
        <v>0</v>
      </c>
      <c r="J59" s="679">
        <f t="shared" si="29"/>
        <v>0</v>
      </c>
      <c r="K59" s="679">
        <f t="shared" si="29"/>
        <v>0</v>
      </c>
      <c r="L59" s="679">
        <f t="shared" si="29"/>
        <v>0</v>
      </c>
      <c r="M59" s="681">
        <f t="shared" si="29"/>
        <v>0</v>
      </c>
    </row>
    <row r="60" spans="1:13" s="745" customFormat="1" ht="15.75">
      <c r="A60" s="748"/>
      <c r="B60" s="749" t="s">
        <v>1649</v>
      </c>
      <c r="C60" s="755"/>
      <c r="D60" s="734" t="s">
        <v>1648</v>
      </c>
      <c r="E60" s="679">
        <f t="shared" si="19"/>
        <v>0</v>
      </c>
      <c r="F60" s="743">
        <f aca="true" t="shared" si="30" ref="F60:M60">F61+F62</f>
        <v>0</v>
      </c>
      <c r="G60" s="743">
        <f t="shared" si="30"/>
        <v>0</v>
      </c>
      <c r="H60" s="743">
        <f t="shared" si="30"/>
        <v>0</v>
      </c>
      <c r="I60" s="743">
        <f t="shared" si="30"/>
        <v>0</v>
      </c>
      <c r="J60" s="743">
        <f t="shared" si="30"/>
        <v>0</v>
      </c>
      <c r="K60" s="743">
        <f t="shared" si="30"/>
        <v>0</v>
      </c>
      <c r="L60" s="743">
        <f t="shared" si="30"/>
        <v>0</v>
      </c>
      <c r="M60" s="744">
        <f t="shared" si="30"/>
        <v>0</v>
      </c>
    </row>
    <row r="61" spans="1:13" s="745" customFormat="1" ht="15.75">
      <c r="A61" s="748"/>
      <c r="B61" s="749"/>
      <c r="C61" s="755" t="s">
        <v>27</v>
      </c>
      <c r="D61" s="734" t="s">
        <v>1647</v>
      </c>
      <c r="E61" s="679">
        <f t="shared" si="19"/>
        <v>0</v>
      </c>
      <c r="F61" s="743">
        <f aca="true" t="shared" si="31" ref="F61:M63">F177+F293</f>
        <v>0</v>
      </c>
      <c r="G61" s="743">
        <f t="shared" si="31"/>
        <v>0</v>
      </c>
      <c r="H61" s="743">
        <f t="shared" si="31"/>
        <v>0</v>
      </c>
      <c r="I61" s="743">
        <f t="shared" si="31"/>
        <v>0</v>
      </c>
      <c r="J61" s="743">
        <f t="shared" si="31"/>
        <v>0</v>
      </c>
      <c r="K61" s="743">
        <f t="shared" si="31"/>
        <v>0</v>
      </c>
      <c r="L61" s="743">
        <f t="shared" si="31"/>
        <v>0</v>
      </c>
      <c r="M61" s="744">
        <f t="shared" si="31"/>
        <v>0</v>
      </c>
    </row>
    <row r="62" spans="1:13" s="745" customFormat="1" ht="15.75">
      <c r="A62" s="748"/>
      <c r="B62" s="749"/>
      <c r="C62" s="755" t="s">
        <v>226</v>
      </c>
      <c r="D62" s="734" t="s">
        <v>1646</v>
      </c>
      <c r="E62" s="679">
        <f t="shared" si="19"/>
        <v>0</v>
      </c>
      <c r="F62" s="743">
        <f t="shared" si="31"/>
        <v>0</v>
      </c>
      <c r="G62" s="743">
        <f t="shared" si="31"/>
        <v>0</v>
      </c>
      <c r="H62" s="743">
        <f t="shared" si="31"/>
        <v>0</v>
      </c>
      <c r="I62" s="743">
        <f t="shared" si="31"/>
        <v>0</v>
      </c>
      <c r="J62" s="743">
        <f t="shared" si="31"/>
        <v>0</v>
      </c>
      <c r="K62" s="743">
        <f t="shared" si="31"/>
        <v>0</v>
      </c>
      <c r="L62" s="743">
        <f t="shared" si="31"/>
        <v>0</v>
      </c>
      <c r="M62" s="744">
        <f t="shared" si="31"/>
        <v>0</v>
      </c>
    </row>
    <row r="63" spans="1:13" ht="15.75">
      <c r="A63" s="735"/>
      <c r="B63" s="760" t="s">
        <v>412</v>
      </c>
      <c r="C63" s="759"/>
      <c r="D63" s="753" t="s">
        <v>1645</v>
      </c>
      <c r="E63" s="679">
        <f t="shared" si="19"/>
        <v>0</v>
      </c>
      <c r="F63" s="743">
        <f t="shared" si="31"/>
        <v>0</v>
      </c>
      <c r="G63" s="743">
        <f t="shared" si="31"/>
        <v>0</v>
      </c>
      <c r="H63" s="743">
        <f t="shared" si="31"/>
        <v>0</v>
      </c>
      <c r="I63" s="743">
        <f t="shared" si="31"/>
        <v>0</v>
      </c>
      <c r="J63" s="743">
        <f t="shared" si="31"/>
        <v>0</v>
      </c>
      <c r="K63" s="743">
        <f t="shared" si="31"/>
        <v>0</v>
      </c>
      <c r="L63" s="743">
        <f t="shared" si="31"/>
        <v>0</v>
      </c>
      <c r="M63" s="744">
        <f t="shared" si="31"/>
        <v>0</v>
      </c>
    </row>
    <row r="64" spans="1:13" ht="15.75">
      <c r="A64" s="761" t="s">
        <v>1644</v>
      </c>
      <c r="B64" s="760"/>
      <c r="C64" s="759"/>
      <c r="D64" s="753" t="s">
        <v>1643</v>
      </c>
      <c r="E64" s="679">
        <f t="shared" si="19"/>
        <v>0</v>
      </c>
      <c r="F64" s="679">
        <f aca="true" t="shared" si="32" ref="F64:M64">F66+F69+F70</f>
        <v>0</v>
      </c>
      <c r="G64" s="679">
        <f t="shared" si="32"/>
        <v>0</v>
      </c>
      <c r="H64" s="679">
        <f t="shared" si="32"/>
        <v>0</v>
      </c>
      <c r="I64" s="679">
        <f t="shared" si="32"/>
        <v>0</v>
      </c>
      <c r="J64" s="679">
        <f t="shared" si="32"/>
        <v>0</v>
      </c>
      <c r="K64" s="679">
        <f t="shared" si="32"/>
        <v>0</v>
      </c>
      <c r="L64" s="679">
        <f t="shared" si="32"/>
        <v>0</v>
      </c>
      <c r="M64" s="681">
        <f t="shared" si="32"/>
        <v>0</v>
      </c>
    </row>
    <row r="65" spans="1:13" ht="15.75">
      <c r="A65" s="735" t="s">
        <v>372</v>
      </c>
      <c r="B65" s="760"/>
      <c r="C65" s="759"/>
      <c r="D65" s="753"/>
      <c r="E65" s="679"/>
      <c r="F65" s="679"/>
      <c r="G65" s="679"/>
      <c r="H65" s="679"/>
      <c r="I65" s="679"/>
      <c r="J65" s="737"/>
      <c r="K65" s="679"/>
      <c r="L65" s="679"/>
      <c r="M65" s="681"/>
    </row>
    <row r="66" spans="1:13" ht="15.75">
      <c r="A66" s="735"/>
      <c r="B66" s="1235" t="s">
        <v>1642</v>
      </c>
      <c r="C66" s="1235"/>
      <c r="D66" s="753" t="s">
        <v>1641</v>
      </c>
      <c r="E66" s="679">
        <f aca="true" t="shared" si="33" ref="E66:E72">G66+H66+I66+J66</f>
        <v>0</v>
      </c>
      <c r="F66" s="679">
        <f aca="true" t="shared" si="34" ref="F66:M66">F67+F68</f>
        <v>0</v>
      </c>
      <c r="G66" s="679">
        <f t="shared" si="34"/>
        <v>0</v>
      </c>
      <c r="H66" s="679">
        <f t="shared" si="34"/>
        <v>0</v>
      </c>
      <c r="I66" s="679">
        <f t="shared" si="34"/>
        <v>0</v>
      </c>
      <c r="J66" s="679">
        <f t="shared" si="34"/>
        <v>0</v>
      </c>
      <c r="K66" s="679">
        <f t="shared" si="34"/>
        <v>0</v>
      </c>
      <c r="L66" s="679">
        <f t="shared" si="34"/>
        <v>0</v>
      </c>
      <c r="M66" s="681">
        <f t="shared" si="34"/>
        <v>0</v>
      </c>
    </row>
    <row r="67" spans="1:13" ht="15.75">
      <c r="A67" s="735"/>
      <c r="B67" s="760"/>
      <c r="C67" s="759" t="s">
        <v>701</v>
      </c>
      <c r="D67" s="734" t="s">
        <v>1640</v>
      </c>
      <c r="E67" s="679">
        <f t="shared" si="33"/>
        <v>0</v>
      </c>
      <c r="F67" s="679">
        <f aca="true" t="shared" si="35" ref="F67:M69">F183+F299</f>
        <v>0</v>
      </c>
      <c r="G67" s="679">
        <f t="shared" si="35"/>
        <v>0</v>
      </c>
      <c r="H67" s="679">
        <f t="shared" si="35"/>
        <v>0</v>
      </c>
      <c r="I67" s="679">
        <f t="shared" si="35"/>
        <v>0</v>
      </c>
      <c r="J67" s="679">
        <f t="shared" si="35"/>
        <v>0</v>
      </c>
      <c r="K67" s="679">
        <f t="shared" si="35"/>
        <v>0</v>
      </c>
      <c r="L67" s="679">
        <f t="shared" si="35"/>
        <v>0</v>
      </c>
      <c r="M67" s="681">
        <f t="shared" si="35"/>
        <v>0</v>
      </c>
    </row>
    <row r="68" spans="1:13" s="745" customFormat="1" ht="15.75">
      <c r="A68" s="762"/>
      <c r="B68" s="747"/>
      <c r="C68" s="763" t="s">
        <v>269</v>
      </c>
      <c r="D68" s="764" t="s">
        <v>1639</v>
      </c>
      <c r="E68" s="679">
        <f t="shared" si="33"/>
        <v>0</v>
      </c>
      <c r="F68" s="743">
        <f t="shared" si="35"/>
        <v>0</v>
      </c>
      <c r="G68" s="743">
        <f t="shared" si="35"/>
        <v>0</v>
      </c>
      <c r="H68" s="743">
        <f t="shared" si="35"/>
        <v>0</v>
      </c>
      <c r="I68" s="743">
        <f t="shared" si="35"/>
        <v>0</v>
      </c>
      <c r="J68" s="743">
        <f t="shared" si="35"/>
        <v>0</v>
      </c>
      <c r="K68" s="743">
        <f t="shared" si="35"/>
        <v>0</v>
      </c>
      <c r="L68" s="743">
        <f t="shared" si="35"/>
        <v>0</v>
      </c>
      <c r="M68" s="744">
        <f t="shared" si="35"/>
        <v>0</v>
      </c>
    </row>
    <row r="69" spans="1:13" s="745" customFormat="1" ht="15.75">
      <c r="A69" s="762"/>
      <c r="B69" s="747" t="s">
        <v>553</v>
      </c>
      <c r="C69" s="763"/>
      <c r="D69" s="734" t="s">
        <v>1638</v>
      </c>
      <c r="E69" s="679">
        <f t="shared" si="33"/>
        <v>0</v>
      </c>
      <c r="F69" s="743">
        <f t="shared" si="35"/>
        <v>0</v>
      </c>
      <c r="G69" s="743">
        <f t="shared" si="35"/>
        <v>0</v>
      </c>
      <c r="H69" s="743">
        <f t="shared" si="35"/>
        <v>0</v>
      </c>
      <c r="I69" s="743">
        <f t="shared" si="35"/>
        <v>0</v>
      </c>
      <c r="J69" s="743">
        <f t="shared" si="35"/>
        <v>0</v>
      </c>
      <c r="K69" s="743">
        <f t="shared" si="35"/>
        <v>0</v>
      </c>
      <c r="L69" s="743">
        <f t="shared" si="35"/>
        <v>0</v>
      </c>
      <c r="M69" s="744">
        <f t="shared" si="35"/>
        <v>0</v>
      </c>
    </row>
    <row r="70" spans="1:13" ht="15.75">
      <c r="A70" s="735"/>
      <c r="B70" s="760" t="s">
        <v>1637</v>
      </c>
      <c r="C70" s="759"/>
      <c r="D70" s="753" t="s">
        <v>1636</v>
      </c>
      <c r="E70" s="679">
        <f t="shared" si="33"/>
        <v>0</v>
      </c>
      <c r="F70" s="679">
        <f aca="true" t="shared" si="36" ref="F70:M70">F71</f>
        <v>0</v>
      </c>
      <c r="G70" s="679">
        <f t="shared" si="36"/>
        <v>0</v>
      </c>
      <c r="H70" s="679">
        <f t="shared" si="36"/>
        <v>0</v>
      </c>
      <c r="I70" s="679">
        <f t="shared" si="36"/>
        <v>0</v>
      </c>
      <c r="J70" s="679">
        <f t="shared" si="36"/>
        <v>0</v>
      </c>
      <c r="K70" s="679">
        <f t="shared" si="36"/>
        <v>0</v>
      </c>
      <c r="L70" s="679">
        <f t="shared" si="36"/>
        <v>0</v>
      </c>
      <c r="M70" s="681">
        <f t="shared" si="36"/>
        <v>0</v>
      </c>
    </row>
    <row r="71" spans="1:13" ht="15.75">
      <c r="A71" s="735"/>
      <c r="B71" s="760"/>
      <c r="C71" s="759" t="s">
        <v>467</v>
      </c>
      <c r="D71" s="753" t="s">
        <v>1635</v>
      </c>
      <c r="E71" s="679">
        <f t="shared" si="33"/>
        <v>0</v>
      </c>
      <c r="F71" s="679">
        <f aca="true" t="shared" si="37" ref="F71:M71">F187+F303</f>
        <v>0</v>
      </c>
      <c r="G71" s="679">
        <f t="shared" si="37"/>
        <v>0</v>
      </c>
      <c r="H71" s="679">
        <f t="shared" si="37"/>
        <v>0</v>
      </c>
      <c r="I71" s="679">
        <f t="shared" si="37"/>
        <v>0</v>
      </c>
      <c r="J71" s="679">
        <f t="shared" si="37"/>
        <v>0</v>
      </c>
      <c r="K71" s="679">
        <f t="shared" si="37"/>
        <v>0</v>
      </c>
      <c r="L71" s="679">
        <f t="shared" si="37"/>
        <v>0</v>
      </c>
      <c r="M71" s="681">
        <f t="shared" si="37"/>
        <v>0</v>
      </c>
    </row>
    <row r="72" spans="1:13" ht="22.5" customHeight="1">
      <c r="A72" s="1231" t="s">
        <v>1634</v>
      </c>
      <c r="B72" s="1232"/>
      <c r="C72" s="1232"/>
      <c r="D72" s="753" t="s">
        <v>1633</v>
      </c>
      <c r="E72" s="679">
        <f t="shared" si="33"/>
        <v>0</v>
      </c>
      <c r="F72" s="679">
        <f aca="true" t="shared" si="38" ref="F72:M72">F74+F84+F88</f>
        <v>0</v>
      </c>
      <c r="G72" s="679">
        <f t="shared" si="38"/>
        <v>0</v>
      </c>
      <c r="H72" s="679">
        <f t="shared" si="38"/>
        <v>0</v>
      </c>
      <c r="I72" s="679">
        <f t="shared" si="38"/>
        <v>0</v>
      </c>
      <c r="J72" s="679">
        <f t="shared" si="38"/>
        <v>0</v>
      </c>
      <c r="K72" s="679">
        <f t="shared" si="38"/>
        <v>0</v>
      </c>
      <c r="L72" s="679">
        <f t="shared" si="38"/>
        <v>0</v>
      </c>
      <c r="M72" s="681">
        <f t="shared" si="38"/>
        <v>0</v>
      </c>
    </row>
    <row r="73" spans="1:13" ht="15.75">
      <c r="A73" s="735" t="s">
        <v>372</v>
      </c>
      <c r="B73" s="732"/>
      <c r="C73" s="736"/>
      <c r="D73" s="734"/>
      <c r="E73" s="679"/>
      <c r="F73" s="679"/>
      <c r="G73" s="679"/>
      <c r="H73" s="679"/>
      <c r="I73" s="679"/>
      <c r="J73" s="737"/>
      <c r="K73" s="679"/>
      <c r="L73" s="679"/>
      <c r="M73" s="681"/>
    </row>
    <row r="74" spans="1:13" ht="15.75">
      <c r="A74" s="735"/>
      <c r="B74" s="1238" t="s">
        <v>1632</v>
      </c>
      <c r="C74" s="1238"/>
      <c r="D74" s="734" t="s">
        <v>1631</v>
      </c>
      <c r="E74" s="679">
        <f aca="true" t="shared" si="39" ref="E74:E89">G74+H74+I74+J74</f>
        <v>0</v>
      </c>
      <c r="F74" s="679">
        <f aca="true" t="shared" si="40" ref="F74:M74">F75+F76+F77+F78+F79+F80+F81+F82+F83</f>
        <v>0</v>
      </c>
      <c r="G74" s="679">
        <f t="shared" si="40"/>
        <v>0</v>
      </c>
      <c r="H74" s="679">
        <f t="shared" si="40"/>
        <v>0</v>
      </c>
      <c r="I74" s="679">
        <f t="shared" si="40"/>
        <v>0</v>
      </c>
      <c r="J74" s="679">
        <f t="shared" si="40"/>
        <v>0</v>
      </c>
      <c r="K74" s="679">
        <f t="shared" si="40"/>
        <v>0</v>
      </c>
      <c r="L74" s="679">
        <f t="shared" si="40"/>
        <v>0</v>
      </c>
      <c r="M74" s="681">
        <f t="shared" si="40"/>
        <v>0</v>
      </c>
    </row>
    <row r="75" spans="1:13" ht="15.75">
      <c r="A75" s="735"/>
      <c r="B75" s="732"/>
      <c r="C75" s="736" t="s">
        <v>469</v>
      </c>
      <c r="D75" s="734" t="s">
        <v>1630</v>
      </c>
      <c r="E75" s="679">
        <f t="shared" si="39"/>
        <v>0</v>
      </c>
      <c r="F75" s="679">
        <f aca="true" t="shared" si="41" ref="F75:M83">F191+F307</f>
        <v>0</v>
      </c>
      <c r="G75" s="679">
        <f t="shared" si="41"/>
        <v>0</v>
      </c>
      <c r="H75" s="679">
        <f t="shared" si="41"/>
        <v>0</v>
      </c>
      <c r="I75" s="679">
        <f t="shared" si="41"/>
        <v>0</v>
      </c>
      <c r="J75" s="679">
        <f t="shared" si="41"/>
        <v>0</v>
      </c>
      <c r="K75" s="679">
        <f t="shared" si="41"/>
        <v>0</v>
      </c>
      <c r="L75" s="679">
        <f t="shared" si="41"/>
        <v>0</v>
      </c>
      <c r="M75" s="681">
        <f t="shared" si="41"/>
        <v>0</v>
      </c>
    </row>
    <row r="76" spans="1:13" ht="15.75">
      <c r="A76" s="735"/>
      <c r="B76" s="732"/>
      <c r="C76" s="736" t="s">
        <v>470</v>
      </c>
      <c r="D76" s="734" t="s">
        <v>1629</v>
      </c>
      <c r="E76" s="679">
        <f t="shared" si="39"/>
        <v>0</v>
      </c>
      <c r="F76" s="679">
        <f t="shared" si="41"/>
        <v>0</v>
      </c>
      <c r="G76" s="679">
        <f t="shared" si="41"/>
        <v>0</v>
      </c>
      <c r="H76" s="679">
        <f t="shared" si="41"/>
        <v>0</v>
      </c>
      <c r="I76" s="679">
        <f t="shared" si="41"/>
        <v>0</v>
      </c>
      <c r="J76" s="679">
        <f t="shared" si="41"/>
        <v>0</v>
      </c>
      <c r="K76" s="679">
        <f t="shared" si="41"/>
        <v>0</v>
      </c>
      <c r="L76" s="679">
        <f t="shared" si="41"/>
        <v>0</v>
      </c>
      <c r="M76" s="681">
        <f t="shared" si="41"/>
        <v>0</v>
      </c>
    </row>
    <row r="77" spans="1:13" ht="15.75">
      <c r="A77" s="735"/>
      <c r="B77" s="732"/>
      <c r="C77" s="736" t="s">
        <v>535</v>
      </c>
      <c r="D77" s="734" t="s">
        <v>1628</v>
      </c>
      <c r="E77" s="679">
        <f t="shared" si="39"/>
        <v>0</v>
      </c>
      <c r="F77" s="679">
        <f t="shared" si="41"/>
        <v>0</v>
      </c>
      <c r="G77" s="679">
        <f t="shared" si="41"/>
        <v>0</v>
      </c>
      <c r="H77" s="679">
        <f t="shared" si="41"/>
        <v>0</v>
      </c>
      <c r="I77" s="679">
        <f t="shared" si="41"/>
        <v>0</v>
      </c>
      <c r="J77" s="679">
        <f t="shared" si="41"/>
        <v>0</v>
      </c>
      <c r="K77" s="679">
        <f t="shared" si="41"/>
        <v>0</v>
      </c>
      <c r="L77" s="679">
        <f t="shared" si="41"/>
        <v>0</v>
      </c>
      <c r="M77" s="681">
        <f t="shared" si="41"/>
        <v>0</v>
      </c>
    </row>
    <row r="78" spans="1:13" ht="15.75">
      <c r="A78" s="735"/>
      <c r="B78" s="732"/>
      <c r="C78" s="736" t="s">
        <v>536</v>
      </c>
      <c r="D78" s="734" t="s">
        <v>1627</v>
      </c>
      <c r="E78" s="679">
        <f t="shared" si="39"/>
        <v>0</v>
      </c>
      <c r="F78" s="679">
        <f t="shared" si="41"/>
        <v>0</v>
      </c>
      <c r="G78" s="679">
        <f t="shared" si="41"/>
        <v>0</v>
      </c>
      <c r="H78" s="679">
        <f t="shared" si="41"/>
        <v>0</v>
      </c>
      <c r="I78" s="679">
        <f t="shared" si="41"/>
        <v>0</v>
      </c>
      <c r="J78" s="679">
        <f t="shared" si="41"/>
        <v>0</v>
      </c>
      <c r="K78" s="679">
        <f t="shared" si="41"/>
        <v>0</v>
      </c>
      <c r="L78" s="679">
        <f t="shared" si="41"/>
        <v>0</v>
      </c>
      <c r="M78" s="681">
        <f t="shared" si="41"/>
        <v>0</v>
      </c>
    </row>
    <row r="79" spans="1:13" ht="15.75">
      <c r="A79" s="735"/>
      <c r="B79" s="732"/>
      <c r="C79" s="736" t="s">
        <v>537</v>
      </c>
      <c r="D79" s="734" t="s">
        <v>1626</v>
      </c>
      <c r="E79" s="679">
        <f t="shared" si="39"/>
        <v>0</v>
      </c>
      <c r="F79" s="679">
        <f t="shared" si="41"/>
        <v>0</v>
      </c>
      <c r="G79" s="679">
        <f t="shared" si="41"/>
        <v>0</v>
      </c>
      <c r="H79" s="679">
        <f t="shared" si="41"/>
        <v>0</v>
      </c>
      <c r="I79" s="679">
        <f t="shared" si="41"/>
        <v>0</v>
      </c>
      <c r="J79" s="679">
        <f t="shared" si="41"/>
        <v>0</v>
      </c>
      <c r="K79" s="679">
        <f t="shared" si="41"/>
        <v>0</v>
      </c>
      <c r="L79" s="679">
        <f t="shared" si="41"/>
        <v>0</v>
      </c>
      <c r="M79" s="681">
        <f t="shared" si="41"/>
        <v>0</v>
      </c>
    </row>
    <row r="80" spans="1:13" ht="15.75">
      <c r="A80" s="765"/>
      <c r="B80" s="766"/>
      <c r="C80" s="767" t="s">
        <v>538</v>
      </c>
      <c r="D80" s="734" t="s">
        <v>1625</v>
      </c>
      <c r="E80" s="679">
        <f t="shared" si="39"/>
        <v>0</v>
      </c>
      <c r="F80" s="679">
        <f t="shared" si="41"/>
        <v>0</v>
      </c>
      <c r="G80" s="679">
        <f t="shared" si="41"/>
        <v>0</v>
      </c>
      <c r="H80" s="679">
        <f t="shared" si="41"/>
        <v>0</v>
      </c>
      <c r="I80" s="679">
        <f t="shared" si="41"/>
        <v>0</v>
      </c>
      <c r="J80" s="679">
        <f t="shared" si="41"/>
        <v>0</v>
      </c>
      <c r="K80" s="679">
        <f t="shared" si="41"/>
        <v>0</v>
      </c>
      <c r="L80" s="679">
        <f t="shared" si="41"/>
        <v>0</v>
      </c>
      <c r="M80" s="681">
        <f t="shared" si="41"/>
        <v>0</v>
      </c>
    </row>
    <row r="81" spans="1:13" ht="15.75">
      <c r="A81" s="735"/>
      <c r="B81" s="732"/>
      <c r="C81" s="736" t="s">
        <v>1369</v>
      </c>
      <c r="D81" s="734" t="s">
        <v>1624</v>
      </c>
      <c r="E81" s="679">
        <f t="shared" si="39"/>
        <v>0</v>
      </c>
      <c r="F81" s="679">
        <f t="shared" si="41"/>
        <v>0</v>
      </c>
      <c r="G81" s="679">
        <f t="shared" si="41"/>
        <v>0</v>
      </c>
      <c r="H81" s="679">
        <f t="shared" si="41"/>
        <v>0</v>
      </c>
      <c r="I81" s="679">
        <f t="shared" si="41"/>
        <v>0</v>
      </c>
      <c r="J81" s="679">
        <f t="shared" si="41"/>
        <v>0</v>
      </c>
      <c r="K81" s="679">
        <f t="shared" si="41"/>
        <v>0</v>
      </c>
      <c r="L81" s="679">
        <f t="shared" si="41"/>
        <v>0</v>
      </c>
      <c r="M81" s="681">
        <f t="shared" si="41"/>
        <v>0</v>
      </c>
    </row>
    <row r="82" spans="1:13" ht="15.75">
      <c r="A82" s="735"/>
      <c r="B82" s="732"/>
      <c r="C82" s="736" t="s">
        <v>135</v>
      </c>
      <c r="D82" s="734" t="s">
        <v>1623</v>
      </c>
      <c r="E82" s="679">
        <f t="shared" si="39"/>
        <v>0</v>
      </c>
      <c r="F82" s="679">
        <f t="shared" si="41"/>
        <v>0</v>
      </c>
      <c r="G82" s="679">
        <f t="shared" si="41"/>
        <v>0</v>
      </c>
      <c r="H82" s="679">
        <f t="shared" si="41"/>
        <v>0</v>
      </c>
      <c r="I82" s="679">
        <f t="shared" si="41"/>
        <v>0</v>
      </c>
      <c r="J82" s="679">
        <f t="shared" si="41"/>
        <v>0</v>
      </c>
      <c r="K82" s="679">
        <f t="shared" si="41"/>
        <v>0</v>
      </c>
      <c r="L82" s="679">
        <f t="shared" si="41"/>
        <v>0</v>
      </c>
      <c r="M82" s="681">
        <f t="shared" si="41"/>
        <v>0</v>
      </c>
    </row>
    <row r="83" spans="1:13" ht="15.75">
      <c r="A83" s="735"/>
      <c r="B83" s="732"/>
      <c r="C83" s="736" t="s">
        <v>136</v>
      </c>
      <c r="D83" s="734" t="s">
        <v>1622</v>
      </c>
      <c r="E83" s="679">
        <f t="shared" si="39"/>
        <v>0</v>
      </c>
      <c r="F83" s="679">
        <f t="shared" si="41"/>
        <v>0</v>
      </c>
      <c r="G83" s="679">
        <f t="shared" si="41"/>
        <v>0</v>
      </c>
      <c r="H83" s="679">
        <f t="shared" si="41"/>
        <v>0</v>
      </c>
      <c r="I83" s="679">
        <f t="shared" si="41"/>
        <v>0</v>
      </c>
      <c r="J83" s="679">
        <f t="shared" si="41"/>
        <v>0</v>
      </c>
      <c r="K83" s="679">
        <f t="shared" si="41"/>
        <v>0</v>
      </c>
      <c r="L83" s="679">
        <f t="shared" si="41"/>
        <v>0</v>
      </c>
      <c r="M83" s="681">
        <f t="shared" si="41"/>
        <v>0</v>
      </c>
    </row>
    <row r="84" spans="1:13" s="745" customFormat="1" ht="15.75">
      <c r="A84" s="762"/>
      <c r="B84" s="1235" t="s">
        <v>1621</v>
      </c>
      <c r="C84" s="1235"/>
      <c r="D84" s="734" t="s">
        <v>1620</v>
      </c>
      <c r="E84" s="679">
        <f t="shared" si="39"/>
        <v>0</v>
      </c>
      <c r="F84" s="743">
        <f aca="true" t="shared" si="42" ref="F84:M84">F85+F86+F87</f>
        <v>0</v>
      </c>
      <c r="G84" s="743">
        <f t="shared" si="42"/>
        <v>0</v>
      </c>
      <c r="H84" s="743">
        <f t="shared" si="42"/>
        <v>0</v>
      </c>
      <c r="I84" s="743">
        <f t="shared" si="42"/>
        <v>0</v>
      </c>
      <c r="J84" s="743">
        <f t="shared" si="42"/>
        <v>0</v>
      </c>
      <c r="K84" s="743">
        <f t="shared" si="42"/>
        <v>0</v>
      </c>
      <c r="L84" s="743">
        <f t="shared" si="42"/>
        <v>0</v>
      </c>
      <c r="M84" s="744">
        <f t="shared" si="42"/>
        <v>0</v>
      </c>
    </row>
    <row r="85" spans="1:13" s="745" customFormat="1" ht="15.75">
      <c r="A85" s="762"/>
      <c r="B85" s="749"/>
      <c r="C85" s="763" t="s">
        <v>44</v>
      </c>
      <c r="D85" s="768" t="s">
        <v>1619</v>
      </c>
      <c r="E85" s="679">
        <f t="shared" si="39"/>
        <v>0</v>
      </c>
      <c r="F85" s="743">
        <f aca="true" t="shared" si="43" ref="F85:M88">F201+F317</f>
        <v>0</v>
      </c>
      <c r="G85" s="743">
        <f t="shared" si="43"/>
        <v>0</v>
      </c>
      <c r="H85" s="743">
        <f t="shared" si="43"/>
        <v>0</v>
      </c>
      <c r="I85" s="743">
        <f t="shared" si="43"/>
        <v>0</v>
      </c>
      <c r="J85" s="743">
        <f t="shared" si="43"/>
        <v>0</v>
      </c>
      <c r="K85" s="743">
        <f t="shared" si="43"/>
        <v>0</v>
      </c>
      <c r="L85" s="743">
        <f t="shared" si="43"/>
        <v>0</v>
      </c>
      <c r="M85" s="744">
        <f t="shared" si="43"/>
        <v>0</v>
      </c>
    </row>
    <row r="86" spans="1:13" s="745" customFormat="1" ht="15.75">
      <c r="A86" s="762"/>
      <c r="B86" s="749"/>
      <c r="C86" s="763" t="s">
        <v>45</v>
      </c>
      <c r="D86" s="768" t="s">
        <v>1618</v>
      </c>
      <c r="E86" s="679">
        <f t="shared" si="39"/>
        <v>0</v>
      </c>
      <c r="F86" s="743">
        <f t="shared" si="43"/>
        <v>0</v>
      </c>
      <c r="G86" s="743">
        <f t="shared" si="43"/>
        <v>0</v>
      </c>
      <c r="H86" s="743">
        <f t="shared" si="43"/>
        <v>0</v>
      </c>
      <c r="I86" s="743">
        <f t="shared" si="43"/>
        <v>0</v>
      </c>
      <c r="J86" s="743">
        <f t="shared" si="43"/>
        <v>0</v>
      </c>
      <c r="K86" s="743">
        <f t="shared" si="43"/>
        <v>0</v>
      </c>
      <c r="L86" s="743">
        <f t="shared" si="43"/>
        <v>0</v>
      </c>
      <c r="M86" s="744">
        <f t="shared" si="43"/>
        <v>0</v>
      </c>
    </row>
    <row r="87" spans="1:13" s="745" customFormat="1" ht="24" customHeight="1">
      <c r="A87" s="762"/>
      <c r="B87" s="749"/>
      <c r="C87" s="769" t="s">
        <v>46</v>
      </c>
      <c r="D87" s="768" t="s">
        <v>1617</v>
      </c>
      <c r="E87" s="679">
        <f t="shared" si="39"/>
        <v>0</v>
      </c>
      <c r="F87" s="743">
        <f t="shared" si="43"/>
        <v>0</v>
      </c>
      <c r="G87" s="743">
        <f t="shared" si="43"/>
        <v>0</v>
      </c>
      <c r="H87" s="743">
        <f t="shared" si="43"/>
        <v>0</v>
      </c>
      <c r="I87" s="743">
        <f t="shared" si="43"/>
        <v>0</v>
      </c>
      <c r="J87" s="743">
        <f t="shared" si="43"/>
        <v>0</v>
      </c>
      <c r="K87" s="743">
        <f t="shared" si="43"/>
        <v>0</v>
      </c>
      <c r="L87" s="743">
        <f t="shared" si="43"/>
        <v>0</v>
      </c>
      <c r="M87" s="744">
        <f t="shared" si="43"/>
        <v>0</v>
      </c>
    </row>
    <row r="88" spans="1:13" ht="15.75">
      <c r="A88" s="738"/>
      <c r="B88" s="751" t="s">
        <v>77</v>
      </c>
      <c r="C88" s="758"/>
      <c r="D88" s="753" t="s">
        <v>1616</v>
      </c>
      <c r="E88" s="679">
        <f t="shared" si="39"/>
        <v>0</v>
      </c>
      <c r="F88" s="743">
        <f t="shared" si="43"/>
        <v>0</v>
      </c>
      <c r="G88" s="743">
        <f t="shared" si="43"/>
        <v>0</v>
      </c>
      <c r="H88" s="743">
        <f t="shared" si="43"/>
        <v>0</v>
      </c>
      <c r="I88" s="743">
        <f t="shared" si="43"/>
        <v>0</v>
      </c>
      <c r="J88" s="743">
        <f t="shared" si="43"/>
        <v>0</v>
      </c>
      <c r="K88" s="743">
        <f t="shared" si="43"/>
        <v>0</v>
      </c>
      <c r="L88" s="743">
        <f t="shared" si="43"/>
        <v>0</v>
      </c>
      <c r="M88" s="744">
        <f t="shared" si="43"/>
        <v>0</v>
      </c>
    </row>
    <row r="89" spans="1:13" ht="38.25" customHeight="1">
      <c r="A89" s="1231" t="s">
        <v>1695</v>
      </c>
      <c r="B89" s="1232"/>
      <c r="C89" s="1232"/>
      <c r="D89" s="770" t="s">
        <v>1614</v>
      </c>
      <c r="E89" s="679">
        <f t="shared" si="39"/>
        <v>0</v>
      </c>
      <c r="F89" s="679">
        <f aca="true" t="shared" si="44" ref="F89:M89">F91+F92+F93+F94+F95</f>
        <v>0</v>
      </c>
      <c r="G89" s="679">
        <f t="shared" si="44"/>
        <v>0</v>
      </c>
      <c r="H89" s="679">
        <f t="shared" si="44"/>
        <v>0</v>
      </c>
      <c r="I89" s="679">
        <f t="shared" si="44"/>
        <v>0</v>
      </c>
      <c r="J89" s="679">
        <f t="shared" si="44"/>
        <v>0</v>
      </c>
      <c r="K89" s="679">
        <f t="shared" si="44"/>
        <v>0</v>
      </c>
      <c r="L89" s="679">
        <f t="shared" si="44"/>
        <v>0</v>
      </c>
      <c r="M89" s="681">
        <f t="shared" si="44"/>
        <v>0</v>
      </c>
    </row>
    <row r="90" spans="1:13" ht="15.75">
      <c r="A90" s="735" t="s">
        <v>372</v>
      </c>
      <c r="B90" s="732"/>
      <c r="C90" s="736"/>
      <c r="D90" s="770"/>
      <c r="E90" s="679"/>
      <c r="F90" s="679"/>
      <c r="G90" s="679"/>
      <c r="H90" s="679"/>
      <c r="I90" s="679"/>
      <c r="J90" s="737"/>
      <c r="K90" s="679"/>
      <c r="L90" s="679"/>
      <c r="M90" s="681"/>
    </row>
    <row r="91" spans="1:13" ht="15.75">
      <c r="A91" s="738"/>
      <c r="B91" s="732" t="s">
        <v>594</v>
      </c>
      <c r="C91" s="771"/>
      <c r="D91" s="770" t="s">
        <v>1613</v>
      </c>
      <c r="E91" s="679">
        <f aca="true" t="shared" si="45" ref="E91:E99">G91+H91+I91+J91</f>
        <v>0</v>
      </c>
      <c r="F91" s="679">
        <f aca="true" t="shared" si="46" ref="F91:M94">F207+F323</f>
        <v>0</v>
      </c>
      <c r="G91" s="679">
        <f t="shared" si="46"/>
        <v>0</v>
      </c>
      <c r="H91" s="679">
        <f t="shared" si="46"/>
        <v>0</v>
      </c>
      <c r="I91" s="679">
        <f t="shared" si="46"/>
        <v>0</v>
      </c>
      <c r="J91" s="679">
        <f t="shared" si="46"/>
        <v>0</v>
      </c>
      <c r="K91" s="679">
        <f t="shared" si="46"/>
        <v>0</v>
      </c>
      <c r="L91" s="679">
        <f t="shared" si="46"/>
        <v>0</v>
      </c>
      <c r="M91" s="681">
        <f t="shared" si="46"/>
        <v>0</v>
      </c>
    </row>
    <row r="92" spans="1:13" ht="15.75">
      <c r="A92" s="738"/>
      <c r="B92" s="732" t="s">
        <v>213</v>
      </c>
      <c r="C92" s="771"/>
      <c r="D92" s="770" t="s">
        <v>1612</v>
      </c>
      <c r="E92" s="679">
        <f t="shared" si="45"/>
        <v>0</v>
      </c>
      <c r="F92" s="679">
        <f t="shared" si="46"/>
        <v>0</v>
      </c>
      <c r="G92" s="679">
        <f t="shared" si="46"/>
        <v>0</v>
      </c>
      <c r="H92" s="679">
        <f t="shared" si="46"/>
        <v>0</v>
      </c>
      <c r="I92" s="679">
        <f t="shared" si="46"/>
        <v>0</v>
      </c>
      <c r="J92" s="679">
        <f t="shared" si="46"/>
        <v>0</v>
      </c>
      <c r="K92" s="679">
        <f t="shared" si="46"/>
        <v>0</v>
      </c>
      <c r="L92" s="679">
        <f t="shared" si="46"/>
        <v>0</v>
      </c>
      <c r="M92" s="681">
        <f t="shared" si="46"/>
        <v>0</v>
      </c>
    </row>
    <row r="93" spans="1:13" s="745" customFormat="1" ht="18" customHeight="1">
      <c r="A93" s="762"/>
      <c r="B93" s="747" t="s">
        <v>377</v>
      </c>
      <c r="C93" s="763"/>
      <c r="D93" s="734" t="s">
        <v>1611</v>
      </c>
      <c r="E93" s="679">
        <f t="shared" si="45"/>
        <v>0</v>
      </c>
      <c r="F93" s="679">
        <f t="shared" si="46"/>
        <v>0</v>
      </c>
      <c r="G93" s="679">
        <f t="shared" si="46"/>
        <v>0</v>
      </c>
      <c r="H93" s="679">
        <f t="shared" si="46"/>
        <v>0</v>
      </c>
      <c r="I93" s="679">
        <f t="shared" si="46"/>
        <v>0</v>
      </c>
      <c r="J93" s="679">
        <f t="shared" si="46"/>
        <v>0</v>
      </c>
      <c r="K93" s="679">
        <f t="shared" si="46"/>
        <v>0</v>
      </c>
      <c r="L93" s="679">
        <f t="shared" si="46"/>
        <v>0</v>
      </c>
      <c r="M93" s="681">
        <f t="shared" si="46"/>
        <v>0</v>
      </c>
    </row>
    <row r="94" spans="1:13" s="745" customFormat="1" ht="18" customHeight="1">
      <c r="A94" s="762"/>
      <c r="B94" s="747" t="s">
        <v>678</v>
      </c>
      <c r="C94" s="747"/>
      <c r="D94" s="734" t="s">
        <v>1610</v>
      </c>
      <c r="E94" s="679">
        <f t="shared" si="45"/>
        <v>0</v>
      </c>
      <c r="F94" s="679">
        <f t="shared" si="46"/>
        <v>0</v>
      </c>
      <c r="G94" s="679">
        <f t="shared" si="46"/>
        <v>0</v>
      </c>
      <c r="H94" s="679">
        <f t="shared" si="46"/>
        <v>0</v>
      </c>
      <c r="I94" s="679">
        <f t="shared" si="46"/>
        <v>0</v>
      </c>
      <c r="J94" s="679">
        <f t="shared" si="46"/>
        <v>0</v>
      </c>
      <c r="K94" s="679">
        <f t="shared" si="46"/>
        <v>0</v>
      </c>
      <c r="L94" s="679">
        <f t="shared" si="46"/>
        <v>0</v>
      </c>
      <c r="M94" s="681">
        <f t="shared" si="46"/>
        <v>0</v>
      </c>
    </row>
    <row r="95" spans="1:13" ht="15.75">
      <c r="A95" s="738"/>
      <c r="B95" s="732" t="s">
        <v>1609</v>
      </c>
      <c r="C95" s="771"/>
      <c r="D95" s="770" t="s">
        <v>1608</v>
      </c>
      <c r="E95" s="679">
        <f t="shared" si="45"/>
        <v>0</v>
      </c>
      <c r="F95" s="679">
        <f aca="true" t="shared" si="47" ref="F95:M95">F96+F97</f>
        <v>0</v>
      </c>
      <c r="G95" s="679">
        <f t="shared" si="47"/>
        <v>0</v>
      </c>
      <c r="H95" s="679">
        <f t="shared" si="47"/>
        <v>0</v>
      </c>
      <c r="I95" s="679">
        <f t="shared" si="47"/>
        <v>0</v>
      </c>
      <c r="J95" s="679">
        <f t="shared" si="47"/>
        <v>0</v>
      </c>
      <c r="K95" s="679">
        <f t="shared" si="47"/>
        <v>0</v>
      </c>
      <c r="L95" s="679">
        <f t="shared" si="47"/>
        <v>0</v>
      </c>
      <c r="M95" s="681">
        <f t="shared" si="47"/>
        <v>0</v>
      </c>
    </row>
    <row r="96" spans="1:13" ht="15.75">
      <c r="A96" s="738"/>
      <c r="B96" s="732"/>
      <c r="C96" s="736" t="s">
        <v>179</v>
      </c>
      <c r="D96" s="770" t="s">
        <v>1607</v>
      </c>
      <c r="E96" s="679">
        <f t="shared" si="45"/>
        <v>0</v>
      </c>
      <c r="F96" s="679">
        <f aca="true" t="shared" si="48" ref="F96:M97">F212+F328</f>
        <v>0</v>
      </c>
      <c r="G96" s="679">
        <f t="shared" si="48"/>
        <v>0</v>
      </c>
      <c r="H96" s="679">
        <f t="shared" si="48"/>
        <v>0</v>
      </c>
      <c r="I96" s="679">
        <f t="shared" si="48"/>
        <v>0</v>
      </c>
      <c r="J96" s="679">
        <f t="shared" si="48"/>
        <v>0</v>
      </c>
      <c r="K96" s="679">
        <f t="shared" si="48"/>
        <v>0</v>
      </c>
      <c r="L96" s="679">
        <f t="shared" si="48"/>
        <v>0</v>
      </c>
      <c r="M96" s="681">
        <f t="shared" si="48"/>
        <v>0</v>
      </c>
    </row>
    <row r="97" spans="1:13" ht="15.75">
      <c r="A97" s="738"/>
      <c r="B97" s="732"/>
      <c r="C97" s="736" t="s">
        <v>1370</v>
      </c>
      <c r="D97" s="770" t="s">
        <v>1606</v>
      </c>
      <c r="E97" s="679">
        <f t="shared" si="45"/>
        <v>0</v>
      </c>
      <c r="F97" s="679">
        <f t="shared" si="48"/>
        <v>0</v>
      </c>
      <c r="G97" s="679">
        <f t="shared" si="48"/>
        <v>0</v>
      </c>
      <c r="H97" s="679">
        <f t="shared" si="48"/>
        <v>0</v>
      </c>
      <c r="I97" s="679">
        <f t="shared" si="48"/>
        <v>0</v>
      </c>
      <c r="J97" s="679">
        <f t="shared" si="48"/>
        <v>0</v>
      </c>
      <c r="K97" s="679">
        <f t="shared" si="48"/>
        <v>0</v>
      </c>
      <c r="L97" s="679">
        <f t="shared" si="48"/>
        <v>0</v>
      </c>
      <c r="M97" s="681">
        <f t="shared" si="48"/>
        <v>0</v>
      </c>
    </row>
    <row r="98" spans="1:45" s="777" customFormat="1" ht="39.75" customHeight="1">
      <c r="A98" s="1233" t="s">
        <v>1605</v>
      </c>
      <c r="B98" s="1234"/>
      <c r="C98" s="1234"/>
      <c r="D98" s="772"/>
      <c r="E98" s="679">
        <f t="shared" si="45"/>
        <v>2526</v>
      </c>
      <c r="F98" s="773">
        <f aca="true" t="shared" si="49" ref="F98:M98">F99+F110</f>
        <v>0</v>
      </c>
      <c r="G98" s="773">
        <f t="shared" si="49"/>
        <v>2526</v>
      </c>
      <c r="H98" s="773">
        <f t="shared" si="49"/>
        <v>0</v>
      </c>
      <c r="I98" s="773">
        <f t="shared" si="49"/>
        <v>0</v>
      </c>
      <c r="J98" s="773">
        <f t="shared" si="49"/>
        <v>0</v>
      </c>
      <c r="K98" s="773">
        <f t="shared" si="49"/>
        <v>2660</v>
      </c>
      <c r="L98" s="773">
        <f t="shared" si="49"/>
        <v>2793</v>
      </c>
      <c r="M98" s="774">
        <f t="shared" si="49"/>
        <v>2919</v>
      </c>
      <c r="N98" s="775"/>
      <c r="O98" s="775"/>
      <c r="P98" s="775"/>
      <c r="Q98" s="775"/>
      <c r="R98" s="775"/>
      <c r="S98" s="775"/>
      <c r="T98" s="775"/>
      <c r="U98" s="775"/>
      <c r="V98" s="775"/>
      <c r="W98" s="775"/>
      <c r="X98" s="775"/>
      <c r="Y98" s="775"/>
      <c r="Z98" s="775"/>
      <c r="AA98" s="775"/>
      <c r="AB98" s="775"/>
      <c r="AC98" s="775"/>
      <c r="AD98" s="776"/>
      <c r="AE98" s="776"/>
      <c r="AF98" s="776"/>
      <c r="AG98" s="776"/>
      <c r="AH98" s="776"/>
      <c r="AI98" s="776"/>
      <c r="AJ98" s="776"/>
      <c r="AK98" s="776"/>
      <c r="AL98" s="776"/>
      <c r="AM98" s="776"/>
      <c r="AN98" s="776"/>
      <c r="AO98" s="776"/>
      <c r="AP98" s="776"/>
      <c r="AQ98" s="776"/>
      <c r="AR98" s="776"/>
      <c r="AS98" s="776"/>
    </row>
    <row r="99" spans="1:45" s="779" customFormat="1" ht="36.75" customHeight="1">
      <c r="A99" s="1233" t="s">
        <v>1694</v>
      </c>
      <c r="B99" s="1234"/>
      <c r="C99" s="1234"/>
      <c r="D99" s="734" t="s">
        <v>1603</v>
      </c>
      <c r="E99" s="679">
        <f t="shared" si="45"/>
        <v>2526</v>
      </c>
      <c r="F99" s="679">
        <f aca="true" t="shared" si="50" ref="F99:M99">F101+F104+F107+F108+F109</f>
        <v>0</v>
      </c>
      <c r="G99" s="679">
        <f t="shared" si="50"/>
        <v>2526</v>
      </c>
      <c r="H99" s="679">
        <f t="shared" si="50"/>
        <v>0</v>
      </c>
      <c r="I99" s="679">
        <f t="shared" si="50"/>
        <v>0</v>
      </c>
      <c r="J99" s="679">
        <f t="shared" si="50"/>
        <v>0</v>
      </c>
      <c r="K99" s="679">
        <f t="shared" si="50"/>
        <v>2660</v>
      </c>
      <c r="L99" s="679">
        <f t="shared" si="50"/>
        <v>2793</v>
      </c>
      <c r="M99" s="681">
        <f t="shared" si="50"/>
        <v>2919</v>
      </c>
      <c r="N99" s="658"/>
      <c r="O99" s="658"/>
      <c r="P99" s="658"/>
      <c r="Q99" s="658"/>
      <c r="R99" s="658"/>
      <c r="S99" s="658"/>
      <c r="T99" s="658"/>
      <c r="U99" s="658"/>
      <c r="V99" s="658"/>
      <c r="W99" s="658"/>
      <c r="X99" s="658"/>
      <c r="Y99" s="658"/>
      <c r="Z99" s="658"/>
      <c r="AA99" s="658"/>
      <c r="AB99" s="658"/>
      <c r="AC99" s="658"/>
      <c r="AD99" s="778"/>
      <c r="AE99" s="778"/>
      <c r="AF99" s="778"/>
      <c r="AG99" s="778"/>
      <c r="AH99" s="778"/>
      <c r="AI99" s="778"/>
      <c r="AJ99" s="778"/>
      <c r="AK99" s="778"/>
      <c r="AL99" s="778"/>
      <c r="AM99" s="778"/>
      <c r="AN99" s="778"/>
      <c r="AO99" s="778"/>
      <c r="AP99" s="778"/>
      <c r="AQ99" s="778"/>
      <c r="AR99" s="778"/>
      <c r="AS99" s="778"/>
    </row>
    <row r="100" spans="1:45" s="779" customFormat="1" ht="19.5" customHeight="1">
      <c r="A100" s="735" t="s">
        <v>372</v>
      </c>
      <c r="B100" s="732"/>
      <c r="C100" s="736"/>
      <c r="D100" s="734"/>
      <c r="E100" s="679"/>
      <c r="F100" s="679"/>
      <c r="G100" s="679"/>
      <c r="H100" s="679"/>
      <c r="I100" s="679"/>
      <c r="J100" s="737"/>
      <c r="K100" s="679"/>
      <c r="L100" s="679"/>
      <c r="M100" s="681"/>
      <c r="N100" s="658"/>
      <c r="O100" s="658"/>
      <c r="P100" s="658"/>
      <c r="Q100" s="658"/>
      <c r="R100" s="658"/>
      <c r="S100" s="658"/>
      <c r="T100" s="658"/>
      <c r="U100" s="658"/>
      <c r="V100" s="658"/>
      <c r="W100" s="658"/>
      <c r="X100" s="658"/>
      <c r="Y100" s="658"/>
      <c r="Z100" s="658"/>
      <c r="AA100" s="658"/>
      <c r="AB100" s="658"/>
      <c r="AC100" s="658"/>
      <c r="AD100" s="778"/>
      <c r="AE100" s="778"/>
      <c r="AF100" s="778"/>
      <c r="AG100" s="778"/>
      <c r="AH100" s="778"/>
      <c r="AI100" s="778"/>
      <c r="AJ100" s="778"/>
      <c r="AK100" s="778"/>
      <c r="AL100" s="778"/>
      <c r="AM100" s="778"/>
      <c r="AN100" s="778"/>
      <c r="AO100" s="778"/>
      <c r="AP100" s="778"/>
      <c r="AQ100" s="778"/>
      <c r="AR100" s="778"/>
      <c r="AS100" s="778"/>
    </row>
    <row r="101" spans="1:45" s="779" customFormat="1" ht="19.5" customHeight="1">
      <c r="A101" s="735"/>
      <c r="B101" s="1237" t="s">
        <v>1602</v>
      </c>
      <c r="C101" s="1237"/>
      <c r="D101" s="753" t="s">
        <v>1601</v>
      </c>
      <c r="E101" s="679">
        <f aca="true" t="shared" si="51" ref="E101:E110">G101+H101+I101+J101</f>
        <v>2526</v>
      </c>
      <c r="F101" s="679">
        <f aca="true" t="shared" si="52" ref="F101:M101">F102+F103</f>
        <v>0</v>
      </c>
      <c r="G101" s="679">
        <f t="shared" si="52"/>
        <v>2526</v>
      </c>
      <c r="H101" s="679">
        <f t="shared" si="52"/>
        <v>0</v>
      </c>
      <c r="I101" s="679">
        <f t="shared" si="52"/>
        <v>0</v>
      </c>
      <c r="J101" s="679">
        <f t="shared" si="52"/>
        <v>0</v>
      </c>
      <c r="K101" s="679">
        <f t="shared" si="52"/>
        <v>2660</v>
      </c>
      <c r="L101" s="679">
        <f t="shared" si="52"/>
        <v>2793</v>
      </c>
      <c r="M101" s="681">
        <f t="shared" si="52"/>
        <v>2919</v>
      </c>
      <c r="N101" s="658"/>
      <c r="O101" s="658"/>
      <c r="P101" s="658"/>
      <c r="Q101" s="658"/>
      <c r="R101" s="658"/>
      <c r="S101" s="658"/>
      <c r="T101" s="658"/>
      <c r="U101" s="658"/>
      <c r="V101" s="658"/>
      <c r="W101" s="658"/>
      <c r="X101" s="658"/>
      <c r="Y101" s="658"/>
      <c r="Z101" s="658"/>
      <c r="AA101" s="658"/>
      <c r="AB101" s="658"/>
      <c r="AC101" s="658"/>
      <c r="AD101" s="778"/>
      <c r="AE101" s="778"/>
      <c r="AF101" s="778"/>
      <c r="AG101" s="778"/>
      <c r="AH101" s="776"/>
      <c r="AI101" s="776"/>
      <c r="AJ101" s="776"/>
      <c r="AK101" s="776"/>
      <c r="AL101" s="778"/>
      <c r="AM101" s="778"/>
      <c r="AN101" s="778"/>
      <c r="AO101" s="778"/>
      <c r="AP101" s="778"/>
      <c r="AQ101" s="778"/>
      <c r="AR101" s="778"/>
      <c r="AS101" s="778"/>
    </row>
    <row r="102" spans="1:45" s="779" customFormat="1" ht="19.5" customHeight="1">
      <c r="A102" s="735"/>
      <c r="B102" s="751"/>
      <c r="C102" s="759" t="s">
        <v>121</v>
      </c>
      <c r="D102" s="753" t="s">
        <v>1600</v>
      </c>
      <c r="E102" s="679">
        <f t="shared" si="51"/>
        <v>0</v>
      </c>
      <c r="F102" s="679">
        <f aca="true" t="shared" si="53" ref="F102:M103">F218+F334</f>
        <v>0</v>
      </c>
      <c r="G102" s="679">
        <f t="shared" si="53"/>
        <v>0</v>
      </c>
      <c r="H102" s="679">
        <f t="shared" si="53"/>
        <v>0</v>
      </c>
      <c r="I102" s="679">
        <f t="shared" si="53"/>
        <v>0</v>
      </c>
      <c r="J102" s="679">
        <f t="shared" si="53"/>
        <v>0</v>
      </c>
      <c r="K102" s="679">
        <f t="shared" si="53"/>
        <v>0</v>
      </c>
      <c r="L102" s="679">
        <f t="shared" si="53"/>
        <v>0</v>
      </c>
      <c r="M102" s="681">
        <f t="shared" si="53"/>
        <v>0</v>
      </c>
      <c r="N102" s="658"/>
      <c r="O102" s="658"/>
      <c r="P102" s="658"/>
      <c r="Q102" s="658"/>
      <c r="R102" s="658"/>
      <c r="S102" s="658"/>
      <c r="T102" s="658"/>
      <c r="U102" s="658"/>
      <c r="V102" s="658"/>
      <c r="W102" s="658"/>
      <c r="X102" s="658"/>
      <c r="Y102" s="658"/>
      <c r="Z102" s="658"/>
      <c r="AA102" s="658"/>
      <c r="AB102" s="658"/>
      <c r="AC102" s="658"/>
      <c r="AD102" s="778"/>
      <c r="AE102" s="778"/>
      <c r="AF102" s="778"/>
      <c r="AG102" s="778"/>
      <c r="AH102" s="778"/>
      <c r="AI102" s="778"/>
      <c r="AJ102" s="778"/>
      <c r="AK102" s="778"/>
      <c r="AL102" s="778"/>
      <c r="AM102" s="778"/>
      <c r="AN102" s="778"/>
      <c r="AO102" s="778"/>
      <c r="AP102" s="778"/>
      <c r="AQ102" s="778"/>
      <c r="AR102" s="778"/>
      <c r="AS102" s="778"/>
    </row>
    <row r="103" spans="1:45" ht="15.75">
      <c r="A103" s="735"/>
      <c r="B103" s="751"/>
      <c r="C103" s="752" t="s">
        <v>356</v>
      </c>
      <c r="D103" s="753" t="s">
        <v>1599</v>
      </c>
      <c r="E103" s="679">
        <f t="shared" si="51"/>
        <v>2526</v>
      </c>
      <c r="F103" s="679">
        <f t="shared" si="53"/>
        <v>0</v>
      </c>
      <c r="G103" s="679">
        <f t="shared" si="53"/>
        <v>2526</v>
      </c>
      <c r="H103" s="679">
        <f t="shared" si="53"/>
        <v>0</v>
      </c>
      <c r="I103" s="679">
        <f t="shared" si="53"/>
        <v>0</v>
      </c>
      <c r="J103" s="679">
        <f t="shared" si="53"/>
        <v>0</v>
      </c>
      <c r="K103" s="679">
        <f t="shared" si="53"/>
        <v>2660</v>
      </c>
      <c r="L103" s="679">
        <f t="shared" si="53"/>
        <v>2793</v>
      </c>
      <c r="M103" s="681">
        <f t="shared" si="53"/>
        <v>2919</v>
      </c>
      <c r="AD103" s="780"/>
      <c r="AE103" s="780"/>
      <c r="AF103" s="780"/>
      <c r="AG103" s="780"/>
      <c r="AH103" s="778"/>
      <c r="AI103" s="778"/>
      <c r="AJ103" s="778"/>
      <c r="AK103" s="778"/>
      <c r="AL103" s="780"/>
      <c r="AM103" s="780"/>
      <c r="AN103" s="780"/>
      <c r="AO103" s="780"/>
      <c r="AP103" s="780"/>
      <c r="AQ103" s="780"/>
      <c r="AR103" s="780"/>
      <c r="AS103" s="780"/>
    </row>
    <row r="104" spans="1:45" ht="15.75">
      <c r="A104" s="735"/>
      <c r="B104" s="1235" t="s">
        <v>1598</v>
      </c>
      <c r="C104" s="1235"/>
      <c r="D104" s="753" t="s">
        <v>1597</v>
      </c>
      <c r="E104" s="679">
        <f t="shared" si="51"/>
        <v>0</v>
      </c>
      <c r="F104" s="679">
        <f aca="true" t="shared" si="54" ref="F104:M104">SUM(F105:F106)</f>
        <v>0</v>
      </c>
      <c r="G104" s="679">
        <f t="shared" si="54"/>
        <v>0</v>
      </c>
      <c r="H104" s="679">
        <f t="shared" si="54"/>
        <v>0</v>
      </c>
      <c r="I104" s="679">
        <f t="shared" si="54"/>
        <v>0</v>
      </c>
      <c r="J104" s="679">
        <f t="shared" si="54"/>
        <v>0</v>
      </c>
      <c r="K104" s="679">
        <f t="shared" si="54"/>
        <v>0</v>
      </c>
      <c r="L104" s="679">
        <f t="shared" si="54"/>
        <v>0</v>
      </c>
      <c r="M104" s="681">
        <f t="shared" si="54"/>
        <v>0</v>
      </c>
      <c r="AD104" s="780"/>
      <c r="AE104" s="780"/>
      <c r="AF104" s="780"/>
      <c r="AG104" s="780"/>
      <c r="AH104" s="778"/>
      <c r="AI104" s="778"/>
      <c r="AJ104" s="778"/>
      <c r="AK104" s="778"/>
      <c r="AL104" s="780"/>
      <c r="AM104" s="780"/>
      <c r="AN104" s="780"/>
      <c r="AO104" s="780"/>
      <c r="AP104" s="780"/>
      <c r="AQ104" s="780"/>
      <c r="AR104" s="780"/>
      <c r="AS104" s="780"/>
    </row>
    <row r="105" spans="1:13" ht="15.75">
      <c r="A105" s="735"/>
      <c r="B105" s="760"/>
      <c r="C105" s="757" t="s">
        <v>357</v>
      </c>
      <c r="D105" s="753" t="s">
        <v>1596</v>
      </c>
      <c r="E105" s="679">
        <f t="shared" si="51"/>
        <v>0</v>
      </c>
      <c r="F105" s="679">
        <f aca="true" t="shared" si="55" ref="F105:M109">F221+F337</f>
        <v>0</v>
      </c>
      <c r="G105" s="679">
        <f t="shared" si="55"/>
        <v>0</v>
      </c>
      <c r="H105" s="679">
        <f t="shared" si="55"/>
        <v>0</v>
      </c>
      <c r="I105" s="679">
        <f t="shared" si="55"/>
        <v>0</v>
      </c>
      <c r="J105" s="679">
        <f t="shared" si="55"/>
        <v>0</v>
      </c>
      <c r="K105" s="679">
        <f t="shared" si="55"/>
        <v>0</v>
      </c>
      <c r="L105" s="679">
        <f t="shared" si="55"/>
        <v>0</v>
      </c>
      <c r="M105" s="681">
        <f t="shared" si="55"/>
        <v>0</v>
      </c>
    </row>
    <row r="106" spans="1:13" ht="15.75">
      <c r="A106" s="735"/>
      <c r="B106" s="760"/>
      <c r="C106" s="757" t="s">
        <v>358</v>
      </c>
      <c r="D106" s="753" t="s">
        <v>1595</v>
      </c>
      <c r="E106" s="679">
        <f t="shared" si="51"/>
        <v>0</v>
      </c>
      <c r="F106" s="679">
        <f t="shared" si="55"/>
        <v>0</v>
      </c>
      <c r="G106" s="679">
        <f t="shared" si="55"/>
        <v>0</v>
      </c>
      <c r="H106" s="679">
        <f t="shared" si="55"/>
        <v>0</v>
      </c>
      <c r="I106" s="679">
        <f t="shared" si="55"/>
        <v>0</v>
      </c>
      <c r="J106" s="679">
        <f t="shared" si="55"/>
        <v>0</v>
      </c>
      <c r="K106" s="679">
        <f t="shared" si="55"/>
        <v>0</v>
      </c>
      <c r="L106" s="679">
        <f t="shared" si="55"/>
        <v>0</v>
      </c>
      <c r="M106" s="681">
        <f t="shared" si="55"/>
        <v>0</v>
      </c>
    </row>
    <row r="107" spans="1:13" ht="15.75">
      <c r="A107" s="735"/>
      <c r="B107" s="751" t="s">
        <v>555</v>
      </c>
      <c r="C107" s="757"/>
      <c r="D107" s="753" t="s">
        <v>1594</v>
      </c>
      <c r="E107" s="679">
        <f t="shared" si="51"/>
        <v>0</v>
      </c>
      <c r="F107" s="679">
        <f t="shared" si="55"/>
        <v>0</v>
      </c>
      <c r="G107" s="679">
        <f t="shared" si="55"/>
        <v>0</v>
      </c>
      <c r="H107" s="679">
        <f t="shared" si="55"/>
        <v>0</v>
      </c>
      <c r="I107" s="679">
        <f t="shared" si="55"/>
        <v>0</v>
      </c>
      <c r="J107" s="679">
        <f t="shared" si="55"/>
        <v>0</v>
      </c>
      <c r="K107" s="679">
        <f t="shared" si="55"/>
        <v>0</v>
      </c>
      <c r="L107" s="679">
        <f t="shared" si="55"/>
        <v>0</v>
      </c>
      <c r="M107" s="681">
        <f t="shared" si="55"/>
        <v>0</v>
      </c>
    </row>
    <row r="108" spans="1:13" ht="15.75">
      <c r="A108" s="735"/>
      <c r="B108" s="751" t="s">
        <v>407</v>
      </c>
      <c r="C108" s="757"/>
      <c r="D108" s="753" t="s">
        <v>1593</v>
      </c>
      <c r="E108" s="679">
        <f t="shared" si="51"/>
        <v>0</v>
      </c>
      <c r="F108" s="679">
        <f t="shared" si="55"/>
        <v>0</v>
      </c>
      <c r="G108" s="679">
        <f t="shared" si="55"/>
        <v>0</v>
      </c>
      <c r="H108" s="679">
        <f t="shared" si="55"/>
        <v>0</v>
      </c>
      <c r="I108" s="679">
        <f t="shared" si="55"/>
        <v>0</v>
      </c>
      <c r="J108" s="679">
        <f t="shared" si="55"/>
        <v>0</v>
      </c>
      <c r="K108" s="679">
        <f t="shared" si="55"/>
        <v>0</v>
      </c>
      <c r="L108" s="679">
        <f t="shared" si="55"/>
        <v>0</v>
      </c>
      <c r="M108" s="681">
        <f t="shared" si="55"/>
        <v>0</v>
      </c>
    </row>
    <row r="109" spans="1:13" ht="27.75" customHeight="1">
      <c r="A109" s="735"/>
      <c r="B109" s="1235" t="s">
        <v>202</v>
      </c>
      <c r="C109" s="1235"/>
      <c r="D109" s="753" t="s">
        <v>1592</v>
      </c>
      <c r="E109" s="679">
        <f t="shared" si="51"/>
        <v>0</v>
      </c>
      <c r="F109" s="679">
        <f t="shared" si="55"/>
        <v>0</v>
      </c>
      <c r="G109" s="679">
        <f t="shared" si="55"/>
        <v>0</v>
      </c>
      <c r="H109" s="679">
        <f t="shared" si="55"/>
        <v>0</v>
      </c>
      <c r="I109" s="679">
        <f t="shared" si="55"/>
        <v>0</v>
      </c>
      <c r="J109" s="679">
        <f t="shared" si="55"/>
        <v>0</v>
      </c>
      <c r="K109" s="679">
        <f t="shared" si="55"/>
        <v>0</v>
      </c>
      <c r="L109" s="679">
        <f t="shared" si="55"/>
        <v>0</v>
      </c>
      <c r="M109" s="681">
        <f t="shared" si="55"/>
        <v>0</v>
      </c>
    </row>
    <row r="110" spans="1:13" ht="15.75">
      <c r="A110" s="731" t="s">
        <v>1591</v>
      </c>
      <c r="B110" s="732"/>
      <c r="C110" s="733"/>
      <c r="D110" s="734" t="s">
        <v>1590</v>
      </c>
      <c r="E110" s="679">
        <f t="shared" si="51"/>
        <v>0</v>
      </c>
      <c r="F110" s="679">
        <f aca="true" t="shared" si="56" ref="F110:M110">F112+F113+F116</f>
        <v>0</v>
      </c>
      <c r="G110" s="679">
        <f t="shared" si="56"/>
        <v>0</v>
      </c>
      <c r="H110" s="679">
        <f t="shared" si="56"/>
        <v>0</v>
      </c>
      <c r="I110" s="679">
        <f t="shared" si="56"/>
        <v>0</v>
      </c>
      <c r="J110" s="679">
        <f t="shared" si="56"/>
        <v>0</v>
      </c>
      <c r="K110" s="679">
        <f t="shared" si="56"/>
        <v>0</v>
      </c>
      <c r="L110" s="679">
        <f t="shared" si="56"/>
        <v>0</v>
      </c>
      <c r="M110" s="681">
        <f t="shared" si="56"/>
        <v>0</v>
      </c>
    </row>
    <row r="111" spans="1:13" ht="15.75">
      <c r="A111" s="735" t="s">
        <v>372</v>
      </c>
      <c r="B111" s="732"/>
      <c r="C111" s="736"/>
      <c r="D111" s="734"/>
      <c r="E111" s="679"/>
      <c r="F111" s="679"/>
      <c r="G111" s="679"/>
      <c r="H111" s="679"/>
      <c r="I111" s="679"/>
      <c r="J111" s="737"/>
      <c r="K111" s="679"/>
      <c r="L111" s="679"/>
      <c r="M111" s="681"/>
    </row>
    <row r="112" spans="1:13" s="745" customFormat="1" ht="15.75">
      <c r="A112" s="781"/>
      <c r="B112" s="782" t="s">
        <v>182</v>
      </c>
      <c r="C112" s="783"/>
      <c r="D112" s="734" t="s">
        <v>1589</v>
      </c>
      <c r="E112" s="679">
        <f aca="true" t="shared" si="57" ref="E112:E118">G112+H112+I112+J112</f>
        <v>0</v>
      </c>
      <c r="F112" s="784">
        <f aca="true" t="shared" si="58" ref="F112:M112">F228+F344</f>
        <v>0</v>
      </c>
      <c r="G112" s="784">
        <f t="shared" si="58"/>
        <v>0</v>
      </c>
      <c r="H112" s="784">
        <f t="shared" si="58"/>
        <v>0</v>
      </c>
      <c r="I112" s="784">
        <f t="shared" si="58"/>
        <v>0</v>
      </c>
      <c r="J112" s="784">
        <f t="shared" si="58"/>
        <v>0</v>
      </c>
      <c r="K112" s="784">
        <f t="shared" si="58"/>
        <v>0</v>
      </c>
      <c r="L112" s="784">
        <f t="shared" si="58"/>
        <v>0</v>
      </c>
      <c r="M112" s="785">
        <f t="shared" si="58"/>
        <v>0</v>
      </c>
    </row>
    <row r="113" spans="1:13" ht="22.5" customHeight="1">
      <c r="A113" s="735"/>
      <c r="B113" s="1235" t="s">
        <v>1588</v>
      </c>
      <c r="C113" s="1235"/>
      <c r="D113" s="753" t="s">
        <v>1587</v>
      </c>
      <c r="E113" s="679">
        <f t="shared" si="57"/>
        <v>0</v>
      </c>
      <c r="F113" s="679">
        <f aca="true" t="shared" si="59" ref="F113:M113">F114+F115</f>
        <v>0</v>
      </c>
      <c r="G113" s="679">
        <f t="shared" si="59"/>
        <v>0</v>
      </c>
      <c r="H113" s="679">
        <f t="shared" si="59"/>
        <v>0</v>
      </c>
      <c r="I113" s="679">
        <f t="shared" si="59"/>
        <v>0</v>
      </c>
      <c r="J113" s="679">
        <f t="shared" si="59"/>
        <v>0</v>
      </c>
      <c r="K113" s="679">
        <f t="shared" si="59"/>
        <v>0</v>
      </c>
      <c r="L113" s="679">
        <f t="shared" si="59"/>
        <v>0</v>
      </c>
      <c r="M113" s="681">
        <f t="shared" si="59"/>
        <v>0</v>
      </c>
    </row>
    <row r="114" spans="1:13" ht="15.75">
      <c r="A114" s="735"/>
      <c r="B114" s="751"/>
      <c r="C114" s="757" t="s">
        <v>359</v>
      </c>
      <c r="D114" s="753" t="s">
        <v>1586</v>
      </c>
      <c r="E114" s="679">
        <f t="shared" si="57"/>
        <v>0</v>
      </c>
      <c r="F114" s="679">
        <f aca="true" t="shared" si="60" ref="F114:M116">F230+F346</f>
        <v>0</v>
      </c>
      <c r="G114" s="679">
        <f t="shared" si="60"/>
        <v>0</v>
      </c>
      <c r="H114" s="679">
        <f t="shared" si="60"/>
        <v>0</v>
      </c>
      <c r="I114" s="679">
        <f t="shared" si="60"/>
        <v>0</v>
      </c>
      <c r="J114" s="679">
        <f t="shared" si="60"/>
        <v>0</v>
      </c>
      <c r="K114" s="679">
        <f t="shared" si="60"/>
        <v>0</v>
      </c>
      <c r="L114" s="679">
        <f t="shared" si="60"/>
        <v>0</v>
      </c>
      <c r="M114" s="681">
        <f t="shared" si="60"/>
        <v>0</v>
      </c>
    </row>
    <row r="115" spans="1:13" ht="21" customHeight="1">
      <c r="A115" s="735"/>
      <c r="B115" s="751"/>
      <c r="C115" s="757" t="s">
        <v>632</v>
      </c>
      <c r="D115" s="753" t="s">
        <v>1585</v>
      </c>
      <c r="E115" s="679">
        <f t="shared" si="57"/>
        <v>0</v>
      </c>
      <c r="F115" s="679">
        <f t="shared" si="60"/>
        <v>0</v>
      </c>
      <c r="G115" s="679">
        <f t="shared" si="60"/>
        <v>0</v>
      </c>
      <c r="H115" s="679">
        <f t="shared" si="60"/>
        <v>0</v>
      </c>
      <c r="I115" s="679">
        <f t="shared" si="60"/>
        <v>0</v>
      </c>
      <c r="J115" s="679">
        <f t="shared" si="60"/>
        <v>0</v>
      </c>
      <c r="K115" s="679">
        <f t="shared" si="60"/>
        <v>0</v>
      </c>
      <c r="L115" s="679">
        <f t="shared" si="60"/>
        <v>0</v>
      </c>
      <c r="M115" s="681">
        <f t="shared" si="60"/>
        <v>0</v>
      </c>
    </row>
    <row r="116" spans="1:13" ht="15.75">
      <c r="A116" s="735"/>
      <c r="B116" s="751" t="s">
        <v>113</v>
      </c>
      <c r="C116" s="757"/>
      <c r="D116" s="753" t="s">
        <v>1584</v>
      </c>
      <c r="E116" s="679">
        <f t="shared" si="57"/>
        <v>0</v>
      </c>
      <c r="F116" s="679">
        <f t="shared" si="60"/>
        <v>0</v>
      </c>
      <c r="G116" s="679">
        <f t="shared" si="60"/>
        <v>0</v>
      </c>
      <c r="H116" s="679">
        <f t="shared" si="60"/>
        <v>0</v>
      </c>
      <c r="I116" s="679">
        <f t="shared" si="60"/>
        <v>0</v>
      </c>
      <c r="J116" s="679">
        <f t="shared" si="60"/>
        <v>0</v>
      </c>
      <c r="K116" s="679">
        <f t="shared" si="60"/>
        <v>0</v>
      </c>
      <c r="L116" s="679">
        <f t="shared" si="60"/>
        <v>0</v>
      </c>
      <c r="M116" s="681">
        <f t="shared" si="60"/>
        <v>0</v>
      </c>
    </row>
    <row r="117" spans="1:13" ht="15.75">
      <c r="A117" s="786" t="s">
        <v>1583</v>
      </c>
      <c r="B117" s="787"/>
      <c r="C117" s="788"/>
      <c r="D117" s="678" t="s">
        <v>1582</v>
      </c>
      <c r="E117" s="679">
        <f t="shared" si="57"/>
        <v>0</v>
      </c>
      <c r="F117" s="679">
        <f aca="true" t="shared" si="61" ref="F117:M117">F118+F123+F127+F133</f>
        <v>0</v>
      </c>
      <c r="G117" s="679">
        <f t="shared" si="61"/>
        <v>0</v>
      </c>
      <c r="H117" s="679">
        <f t="shared" si="61"/>
        <v>0</v>
      </c>
      <c r="I117" s="679">
        <f t="shared" si="61"/>
        <v>0</v>
      </c>
      <c r="J117" s="679">
        <f t="shared" si="61"/>
        <v>0</v>
      </c>
      <c r="K117" s="679">
        <f t="shared" si="61"/>
        <v>0</v>
      </c>
      <c r="L117" s="679">
        <f t="shared" si="61"/>
        <v>0</v>
      </c>
      <c r="M117" s="681">
        <f t="shared" si="61"/>
        <v>0</v>
      </c>
    </row>
    <row r="118" spans="1:13" ht="15.75">
      <c r="A118" s="789" t="s">
        <v>1581</v>
      </c>
      <c r="B118" s="790"/>
      <c r="C118" s="788"/>
      <c r="D118" s="734" t="s">
        <v>1580</v>
      </c>
      <c r="E118" s="679">
        <f t="shared" si="57"/>
        <v>0</v>
      </c>
      <c r="F118" s="679">
        <f aca="true" t="shared" si="62" ref="F118:M118">F120</f>
        <v>0</v>
      </c>
      <c r="G118" s="679">
        <f t="shared" si="62"/>
        <v>0</v>
      </c>
      <c r="H118" s="679">
        <f t="shared" si="62"/>
        <v>0</v>
      </c>
      <c r="I118" s="679">
        <f t="shared" si="62"/>
        <v>0</v>
      </c>
      <c r="J118" s="679">
        <f t="shared" si="62"/>
        <v>0</v>
      </c>
      <c r="K118" s="679">
        <f t="shared" si="62"/>
        <v>0</v>
      </c>
      <c r="L118" s="679">
        <f t="shared" si="62"/>
        <v>0</v>
      </c>
      <c r="M118" s="681">
        <f t="shared" si="62"/>
        <v>0</v>
      </c>
    </row>
    <row r="119" spans="1:13" ht="21.75" customHeight="1">
      <c r="A119" s="791" t="s">
        <v>372</v>
      </c>
      <c r="B119" s="792"/>
      <c r="C119" s="793"/>
      <c r="D119" s="734"/>
      <c r="E119" s="679"/>
      <c r="F119" s="679"/>
      <c r="G119" s="679"/>
      <c r="H119" s="679"/>
      <c r="I119" s="679"/>
      <c r="J119" s="737"/>
      <c r="K119" s="679"/>
      <c r="L119" s="679"/>
      <c r="M119" s="681"/>
    </row>
    <row r="120" spans="1:13" ht="15.75">
      <c r="A120" s="791"/>
      <c r="B120" s="1236" t="s">
        <v>1579</v>
      </c>
      <c r="C120" s="1236"/>
      <c r="D120" s="734" t="s">
        <v>1578</v>
      </c>
      <c r="E120" s="679">
        <f>G120+H120+I120+J120</f>
        <v>0</v>
      </c>
      <c r="F120" s="679">
        <f aca="true" t="shared" si="63" ref="F120:M120">F121+F122</f>
        <v>0</v>
      </c>
      <c r="G120" s="679">
        <f t="shared" si="63"/>
        <v>0</v>
      </c>
      <c r="H120" s="679">
        <f t="shared" si="63"/>
        <v>0</v>
      </c>
      <c r="I120" s="679">
        <f t="shared" si="63"/>
        <v>0</v>
      </c>
      <c r="J120" s="679">
        <f t="shared" si="63"/>
        <v>0</v>
      </c>
      <c r="K120" s="679">
        <f t="shared" si="63"/>
        <v>0</v>
      </c>
      <c r="L120" s="679">
        <f t="shared" si="63"/>
        <v>0</v>
      </c>
      <c r="M120" s="681">
        <f t="shared" si="63"/>
        <v>0</v>
      </c>
    </row>
    <row r="121" spans="1:13" ht="15.75">
      <c r="A121" s="791"/>
      <c r="B121" s="792"/>
      <c r="C121" s="793" t="s">
        <v>292</v>
      </c>
      <c r="D121" s="734" t="s">
        <v>1577</v>
      </c>
      <c r="E121" s="679">
        <f>G121+H121+I121+J121</f>
        <v>0</v>
      </c>
      <c r="F121" s="679">
        <f aca="true" t="shared" si="64" ref="F121:M122">F237+F353</f>
        <v>0</v>
      </c>
      <c r="G121" s="679">
        <f t="shared" si="64"/>
        <v>0</v>
      </c>
      <c r="H121" s="679">
        <f t="shared" si="64"/>
        <v>0</v>
      </c>
      <c r="I121" s="679">
        <f t="shared" si="64"/>
        <v>0</v>
      </c>
      <c r="J121" s="679">
        <f t="shared" si="64"/>
        <v>0</v>
      </c>
      <c r="K121" s="679">
        <f t="shared" si="64"/>
        <v>0</v>
      </c>
      <c r="L121" s="679">
        <f t="shared" si="64"/>
        <v>0</v>
      </c>
      <c r="M121" s="681">
        <f t="shared" si="64"/>
        <v>0</v>
      </c>
    </row>
    <row r="122" spans="1:13" ht="15.75">
      <c r="A122" s="791"/>
      <c r="B122" s="792"/>
      <c r="C122" s="793" t="s">
        <v>1576</v>
      </c>
      <c r="D122" s="734" t="s">
        <v>1575</v>
      </c>
      <c r="E122" s="679">
        <f>G122+H122+I122+J122</f>
        <v>0</v>
      </c>
      <c r="F122" s="679">
        <f t="shared" si="64"/>
        <v>0</v>
      </c>
      <c r="G122" s="679">
        <f t="shared" si="64"/>
        <v>0</v>
      </c>
      <c r="H122" s="679">
        <f t="shared" si="64"/>
        <v>0</v>
      </c>
      <c r="I122" s="679">
        <f t="shared" si="64"/>
        <v>0</v>
      </c>
      <c r="J122" s="679">
        <f t="shared" si="64"/>
        <v>0</v>
      </c>
      <c r="K122" s="679">
        <f t="shared" si="64"/>
        <v>0</v>
      </c>
      <c r="L122" s="679">
        <f t="shared" si="64"/>
        <v>0</v>
      </c>
      <c r="M122" s="681">
        <f t="shared" si="64"/>
        <v>0</v>
      </c>
    </row>
    <row r="123" spans="1:13" ht="15.75">
      <c r="A123" s="786" t="s">
        <v>1574</v>
      </c>
      <c r="B123" s="792"/>
      <c r="C123" s="793"/>
      <c r="D123" s="734" t="s">
        <v>1573</v>
      </c>
      <c r="E123" s="679">
        <f>G123+H123+I123+J123</f>
        <v>0</v>
      </c>
      <c r="F123" s="679">
        <f aca="true" t="shared" si="65" ref="F123:M123">F125+F126</f>
        <v>0</v>
      </c>
      <c r="G123" s="679">
        <f t="shared" si="65"/>
        <v>0</v>
      </c>
      <c r="H123" s="679">
        <f t="shared" si="65"/>
        <v>0</v>
      </c>
      <c r="I123" s="679">
        <f t="shared" si="65"/>
        <v>0</v>
      </c>
      <c r="J123" s="679">
        <f t="shared" si="65"/>
        <v>0</v>
      </c>
      <c r="K123" s="679">
        <f t="shared" si="65"/>
        <v>0</v>
      </c>
      <c r="L123" s="679">
        <f t="shared" si="65"/>
        <v>0</v>
      </c>
      <c r="M123" s="681">
        <f t="shared" si="65"/>
        <v>0</v>
      </c>
    </row>
    <row r="124" spans="1:13" ht="15.75">
      <c r="A124" s="735" t="s">
        <v>372</v>
      </c>
      <c r="B124" s="732"/>
      <c r="C124" s="736"/>
      <c r="D124" s="734"/>
      <c r="E124" s="679"/>
      <c r="F124" s="679"/>
      <c r="G124" s="679"/>
      <c r="H124" s="679"/>
      <c r="I124" s="679"/>
      <c r="J124" s="737"/>
      <c r="K124" s="679"/>
      <c r="L124" s="679"/>
      <c r="M124" s="681"/>
    </row>
    <row r="125" spans="1:13" ht="15.75">
      <c r="A125" s="761"/>
      <c r="B125" s="732" t="s">
        <v>427</v>
      </c>
      <c r="C125" s="736"/>
      <c r="D125" s="734" t="s">
        <v>1572</v>
      </c>
      <c r="E125" s="679">
        <f>G125+H125+I125+J125</f>
        <v>0</v>
      </c>
      <c r="F125" s="679">
        <f aca="true" t="shared" si="66" ref="F125:M126">F241+F357</f>
        <v>0</v>
      </c>
      <c r="G125" s="679">
        <f t="shared" si="66"/>
        <v>0</v>
      </c>
      <c r="H125" s="679">
        <f t="shared" si="66"/>
        <v>0</v>
      </c>
      <c r="I125" s="679">
        <f t="shared" si="66"/>
        <v>0</v>
      </c>
      <c r="J125" s="679">
        <f t="shared" si="66"/>
        <v>0</v>
      </c>
      <c r="K125" s="679">
        <f t="shared" si="66"/>
        <v>0</v>
      </c>
      <c r="L125" s="679">
        <f t="shared" si="66"/>
        <v>0</v>
      </c>
      <c r="M125" s="681">
        <f t="shared" si="66"/>
        <v>0</v>
      </c>
    </row>
    <row r="126" spans="1:13" ht="15.75">
      <c r="A126" s="761"/>
      <c r="B126" s="732" t="s">
        <v>1571</v>
      </c>
      <c r="C126" s="736"/>
      <c r="D126" s="734" t="s">
        <v>1570</v>
      </c>
      <c r="E126" s="679">
        <f>G126+H126+I126+J126</f>
        <v>0</v>
      </c>
      <c r="F126" s="679">
        <f t="shared" si="66"/>
        <v>0</v>
      </c>
      <c r="G126" s="679">
        <f t="shared" si="66"/>
        <v>0</v>
      </c>
      <c r="H126" s="679">
        <f t="shared" si="66"/>
        <v>0</v>
      </c>
      <c r="I126" s="679">
        <f t="shared" si="66"/>
        <v>0</v>
      </c>
      <c r="J126" s="679">
        <f t="shared" si="66"/>
        <v>0</v>
      </c>
      <c r="K126" s="679">
        <f t="shared" si="66"/>
        <v>0</v>
      </c>
      <c r="L126" s="679">
        <f t="shared" si="66"/>
        <v>0</v>
      </c>
      <c r="M126" s="681">
        <f t="shared" si="66"/>
        <v>0</v>
      </c>
    </row>
    <row r="127" spans="1:13" s="745" customFormat="1" ht="15.75">
      <c r="A127" s="740" t="s">
        <v>1569</v>
      </c>
      <c r="B127" s="747"/>
      <c r="C127" s="794"/>
      <c r="D127" s="678">
        <v>83.06</v>
      </c>
      <c r="E127" s="679">
        <f>G127+H127+I127+J127</f>
        <v>0</v>
      </c>
      <c r="F127" s="743">
        <f aca="true" t="shared" si="67" ref="F127:M127">F129</f>
        <v>0</v>
      </c>
      <c r="G127" s="743">
        <f t="shared" si="67"/>
        <v>0</v>
      </c>
      <c r="H127" s="743">
        <f t="shared" si="67"/>
        <v>0</v>
      </c>
      <c r="I127" s="743">
        <f t="shared" si="67"/>
        <v>0</v>
      </c>
      <c r="J127" s="743">
        <f t="shared" si="67"/>
        <v>0</v>
      </c>
      <c r="K127" s="743">
        <f t="shared" si="67"/>
        <v>0</v>
      </c>
      <c r="L127" s="743">
        <f t="shared" si="67"/>
        <v>0</v>
      </c>
      <c r="M127" s="744">
        <f t="shared" si="67"/>
        <v>0</v>
      </c>
    </row>
    <row r="128" spans="1:13" s="745" customFormat="1" ht="15.75">
      <c r="A128" s="781" t="s">
        <v>372</v>
      </c>
      <c r="B128" s="795"/>
      <c r="C128" s="783"/>
      <c r="D128" s="734"/>
      <c r="E128" s="679"/>
      <c r="F128" s="743"/>
      <c r="G128" s="743"/>
      <c r="H128" s="743"/>
      <c r="I128" s="743"/>
      <c r="J128" s="796"/>
      <c r="K128" s="743"/>
      <c r="L128" s="743"/>
      <c r="M128" s="744"/>
    </row>
    <row r="129" spans="1:13" s="745" customFormat="1" ht="15.75">
      <c r="A129" s="762"/>
      <c r="B129" s="747" t="s">
        <v>1568</v>
      </c>
      <c r="C129" s="794"/>
      <c r="D129" s="734" t="s">
        <v>1567</v>
      </c>
      <c r="E129" s="679">
        <f>G129+H129+I129+J129</f>
        <v>0</v>
      </c>
      <c r="F129" s="743">
        <f aca="true" t="shared" si="68" ref="F129:M129">F130+F131+F132</f>
        <v>0</v>
      </c>
      <c r="G129" s="743">
        <f t="shared" si="68"/>
        <v>0</v>
      </c>
      <c r="H129" s="743">
        <f t="shared" si="68"/>
        <v>0</v>
      </c>
      <c r="I129" s="743">
        <f t="shared" si="68"/>
        <v>0</v>
      </c>
      <c r="J129" s="743">
        <f t="shared" si="68"/>
        <v>0</v>
      </c>
      <c r="K129" s="743">
        <f t="shared" si="68"/>
        <v>0</v>
      </c>
      <c r="L129" s="743">
        <f t="shared" si="68"/>
        <v>0</v>
      </c>
      <c r="M129" s="744">
        <f t="shared" si="68"/>
        <v>0</v>
      </c>
    </row>
    <row r="130" spans="1:13" s="745" customFormat="1" ht="15.75">
      <c r="A130" s="762"/>
      <c r="B130" s="747"/>
      <c r="C130" s="755" t="s">
        <v>156</v>
      </c>
      <c r="D130" s="734" t="s">
        <v>1566</v>
      </c>
      <c r="E130" s="679">
        <f>G130+H130+I130+J130</f>
        <v>0</v>
      </c>
      <c r="F130" s="743">
        <f aca="true" t="shared" si="69" ref="F130:M132">F246+F362</f>
        <v>0</v>
      </c>
      <c r="G130" s="743">
        <f t="shared" si="69"/>
        <v>0</v>
      </c>
      <c r="H130" s="743">
        <f t="shared" si="69"/>
        <v>0</v>
      </c>
      <c r="I130" s="743">
        <f t="shared" si="69"/>
        <v>0</v>
      </c>
      <c r="J130" s="743">
        <f t="shared" si="69"/>
        <v>0</v>
      </c>
      <c r="K130" s="743">
        <f t="shared" si="69"/>
        <v>0</v>
      </c>
      <c r="L130" s="743">
        <f t="shared" si="69"/>
        <v>0</v>
      </c>
      <c r="M130" s="744">
        <f t="shared" si="69"/>
        <v>0</v>
      </c>
    </row>
    <row r="131" spans="1:13" s="745" customFormat="1" ht="15.75">
      <c r="A131" s="762"/>
      <c r="B131" s="747"/>
      <c r="C131" s="755" t="s">
        <v>8</v>
      </c>
      <c r="D131" s="734" t="s">
        <v>1565</v>
      </c>
      <c r="E131" s="679">
        <f>G131+H131+I131+J131</f>
        <v>0</v>
      </c>
      <c r="F131" s="743">
        <f t="shared" si="69"/>
        <v>0</v>
      </c>
      <c r="G131" s="743">
        <f t="shared" si="69"/>
        <v>0</v>
      </c>
      <c r="H131" s="743">
        <f t="shared" si="69"/>
        <v>0</v>
      </c>
      <c r="I131" s="743">
        <f t="shared" si="69"/>
        <v>0</v>
      </c>
      <c r="J131" s="743">
        <f t="shared" si="69"/>
        <v>0</v>
      </c>
      <c r="K131" s="743">
        <f t="shared" si="69"/>
        <v>0</v>
      </c>
      <c r="L131" s="743">
        <f t="shared" si="69"/>
        <v>0</v>
      </c>
      <c r="M131" s="744">
        <f t="shared" si="69"/>
        <v>0</v>
      </c>
    </row>
    <row r="132" spans="1:13" s="745" customFormat="1" ht="15.75">
      <c r="A132" s="762"/>
      <c r="B132" s="747"/>
      <c r="C132" s="763" t="s">
        <v>514</v>
      </c>
      <c r="D132" s="768" t="s">
        <v>1564</v>
      </c>
      <c r="E132" s="679">
        <f>G132+H132+I132+J132</f>
        <v>0</v>
      </c>
      <c r="F132" s="743">
        <f t="shared" si="69"/>
        <v>0</v>
      </c>
      <c r="G132" s="743">
        <f t="shared" si="69"/>
        <v>0</v>
      </c>
      <c r="H132" s="743">
        <f t="shared" si="69"/>
        <v>0</v>
      </c>
      <c r="I132" s="743">
        <f t="shared" si="69"/>
        <v>0</v>
      </c>
      <c r="J132" s="743">
        <f t="shared" si="69"/>
        <v>0</v>
      </c>
      <c r="K132" s="743">
        <f t="shared" si="69"/>
        <v>0</v>
      </c>
      <c r="L132" s="743">
        <f t="shared" si="69"/>
        <v>0</v>
      </c>
      <c r="M132" s="744">
        <f t="shared" si="69"/>
        <v>0</v>
      </c>
    </row>
    <row r="133" spans="1:13" ht="15.75">
      <c r="A133" s="731" t="s">
        <v>1563</v>
      </c>
      <c r="B133" s="732"/>
      <c r="C133" s="733"/>
      <c r="D133" s="734" t="s">
        <v>1562</v>
      </c>
      <c r="E133" s="679">
        <f>G133+H133+I133+J133</f>
        <v>0</v>
      </c>
      <c r="F133" s="679">
        <f aca="true" t="shared" si="70" ref="F133:M133">F135+F139+F141</f>
        <v>0</v>
      </c>
      <c r="G133" s="679">
        <f t="shared" si="70"/>
        <v>0</v>
      </c>
      <c r="H133" s="679">
        <f t="shared" si="70"/>
        <v>0</v>
      </c>
      <c r="I133" s="679">
        <f t="shared" si="70"/>
        <v>0</v>
      </c>
      <c r="J133" s="679">
        <f t="shared" si="70"/>
        <v>0</v>
      </c>
      <c r="K133" s="679">
        <f t="shared" si="70"/>
        <v>0</v>
      </c>
      <c r="L133" s="679">
        <f t="shared" si="70"/>
        <v>0</v>
      </c>
      <c r="M133" s="681">
        <f t="shared" si="70"/>
        <v>0</v>
      </c>
    </row>
    <row r="134" spans="1:13" ht="15.75">
      <c r="A134" s="735" t="s">
        <v>372</v>
      </c>
      <c r="B134" s="732"/>
      <c r="C134" s="736"/>
      <c r="D134" s="734"/>
      <c r="E134" s="679"/>
      <c r="F134" s="679"/>
      <c r="G134" s="679"/>
      <c r="H134" s="679"/>
      <c r="I134" s="679"/>
      <c r="J134" s="737"/>
      <c r="K134" s="679"/>
      <c r="L134" s="679"/>
      <c r="M134" s="681"/>
    </row>
    <row r="135" spans="1:13" ht="15.75">
      <c r="A135" s="735"/>
      <c r="B135" s="751" t="s">
        <v>1561</v>
      </c>
      <c r="C135" s="758"/>
      <c r="D135" s="753" t="s">
        <v>1560</v>
      </c>
      <c r="E135" s="679">
        <f aca="true" t="shared" si="71" ref="E135:E146">G135+H135+I135+J135</f>
        <v>0</v>
      </c>
      <c r="F135" s="679">
        <f aca="true" t="shared" si="72" ref="F135:M135">F136+F137+F138</f>
        <v>0</v>
      </c>
      <c r="G135" s="679">
        <f t="shared" si="72"/>
        <v>0</v>
      </c>
      <c r="H135" s="679">
        <f t="shared" si="72"/>
        <v>0</v>
      </c>
      <c r="I135" s="679">
        <f t="shared" si="72"/>
        <v>0</v>
      </c>
      <c r="J135" s="679">
        <f t="shared" si="72"/>
        <v>0</v>
      </c>
      <c r="K135" s="679">
        <f t="shared" si="72"/>
        <v>0</v>
      </c>
      <c r="L135" s="679">
        <f t="shared" si="72"/>
        <v>0</v>
      </c>
      <c r="M135" s="681">
        <f t="shared" si="72"/>
        <v>0</v>
      </c>
    </row>
    <row r="136" spans="1:13" ht="15.75">
      <c r="A136" s="735"/>
      <c r="B136" s="751"/>
      <c r="C136" s="759" t="s">
        <v>432</v>
      </c>
      <c r="D136" s="797" t="s">
        <v>1559</v>
      </c>
      <c r="E136" s="679">
        <f t="shared" si="71"/>
        <v>0</v>
      </c>
      <c r="F136" s="679">
        <f aca="true" t="shared" si="73" ref="F136:M138">F252+F368</f>
        <v>0</v>
      </c>
      <c r="G136" s="679">
        <f t="shared" si="73"/>
        <v>0</v>
      </c>
      <c r="H136" s="679">
        <f t="shared" si="73"/>
        <v>0</v>
      </c>
      <c r="I136" s="679">
        <f t="shared" si="73"/>
        <v>0</v>
      </c>
      <c r="J136" s="679">
        <f t="shared" si="73"/>
        <v>0</v>
      </c>
      <c r="K136" s="679">
        <f t="shared" si="73"/>
        <v>0</v>
      </c>
      <c r="L136" s="679">
        <f t="shared" si="73"/>
        <v>0</v>
      </c>
      <c r="M136" s="681">
        <f t="shared" si="73"/>
        <v>0</v>
      </c>
    </row>
    <row r="137" spans="1:13" ht="15.75">
      <c r="A137" s="765"/>
      <c r="B137" s="798"/>
      <c r="C137" s="799" t="s">
        <v>433</v>
      </c>
      <c r="D137" s="797" t="s">
        <v>1558</v>
      </c>
      <c r="E137" s="679">
        <f t="shared" si="71"/>
        <v>0</v>
      </c>
      <c r="F137" s="679">
        <f t="shared" si="73"/>
        <v>0</v>
      </c>
      <c r="G137" s="679">
        <f t="shared" si="73"/>
        <v>0</v>
      </c>
      <c r="H137" s="679">
        <f t="shared" si="73"/>
        <v>0</v>
      </c>
      <c r="I137" s="679">
        <f t="shared" si="73"/>
        <v>0</v>
      </c>
      <c r="J137" s="679">
        <f t="shared" si="73"/>
        <v>0</v>
      </c>
      <c r="K137" s="679">
        <f t="shared" si="73"/>
        <v>0</v>
      </c>
      <c r="L137" s="679">
        <f t="shared" si="73"/>
        <v>0</v>
      </c>
      <c r="M137" s="681">
        <f t="shared" si="73"/>
        <v>0</v>
      </c>
    </row>
    <row r="138" spans="1:13" ht="15.75">
      <c r="A138" s="735"/>
      <c r="B138" s="751"/>
      <c r="C138" s="757" t="s">
        <v>434</v>
      </c>
      <c r="D138" s="797" t="s">
        <v>1557</v>
      </c>
      <c r="E138" s="679">
        <f t="shared" si="71"/>
        <v>0</v>
      </c>
      <c r="F138" s="679">
        <f t="shared" si="73"/>
        <v>0</v>
      </c>
      <c r="G138" s="679">
        <f t="shared" si="73"/>
        <v>0</v>
      </c>
      <c r="H138" s="679">
        <f t="shared" si="73"/>
        <v>0</v>
      </c>
      <c r="I138" s="679">
        <f t="shared" si="73"/>
        <v>0</v>
      </c>
      <c r="J138" s="679">
        <f t="shared" si="73"/>
        <v>0</v>
      </c>
      <c r="K138" s="679">
        <f t="shared" si="73"/>
        <v>0</v>
      </c>
      <c r="L138" s="679">
        <f t="shared" si="73"/>
        <v>0</v>
      </c>
      <c r="M138" s="681">
        <f t="shared" si="73"/>
        <v>0</v>
      </c>
    </row>
    <row r="139" spans="1:13" ht="15.75">
      <c r="A139" s="735"/>
      <c r="B139" s="751" t="s">
        <v>1556</v>
      </c>
      <c r="C139" s="757"/>
      <c r="D139" s="753" t="s">
        <v>1555</v>
      </c>
      <c r="E139" s="679">
        <f t="shared" si="71"/>
        <v>0</v>
      </c>
      <c r="F139" s="679">
        <f aca="true" t="shared" si="74" ref="F139:M139">F140</f>
        <v>0</v>
      </c>
      <c r="G139" s="679">
        <f t="shared" si="74"/>
        <v>0</v>
      </c>
      <c r="H139" s="679">
        <f t="shared" si="74"/>
        <v>0</v>
      </c>
      <c r="I139" s="679">
        <f t="shared" si="74"/>
        <v>0</v>
      </c>
      <c r="J139" s="679">
        <f t="shared" si="74"/>
        <v>0</v>
      </c>
      <c r="K139" s="679">
        <f t="shared" si="74"/>
        <v>0</v>
      </c>
      <c r="L139" s="679">
        <f t="shared" si="74"/>
        <v>0</v>
      </c>
      <c r="M139" s="681">
        <f t="shared" si="74"/>
        <v>0</v>
      </c>
    </row>
    <row r="140" spans="1:13" ht="15.75">
      <c r="A140" s="735"/>
      <c r="B140" s="751"/>
      <c r="C140" s="757" t="s">
        <v>218</v>
      </c>
      <c r="D140" s="753" t="s">
        <v>1554</v>
      </c>
      <c r="E140" s="679">
        <f t="shared" si="71"/>
        <v>0</v>
      </c>
      <c r="F140" s="679">
        <f aca="true" t="shared" si="75" ref="F140:M141">F256+F372</f>
        <v>0</v>
      </c>
      <c r="G140" s="679">
        <f t="shared" si="75"/>
        <v>0</v>
      </c>
      <c r="H140" s="679">
        <f t="shared" si="75"/>
        <v>0</v>
      </c>
      <c r="I140" s="679">
        <f t="shared" si="75"/>
        <v>0</v>
      </c>
      <c r="J140" s="679">
        <f t="shared" si="75"/>
        <v>0</v>
      </c>
      <c r="K140" s="679">
        <f t="shared" si="75"/>
        <v>0</v>
      </c>
      <c r="L140" s="679">
        <f t="shared" si="75"/>
        <v>0</v>
      </c>
      <c r="M140" s="681">
        <f t="shared" si="75"/>
        <v>0</v>
      </c>
    </row>
    <row r="141" spans="1:13" ht="15.75">
      <c r="A141" s="735"/>
      <c r="B141" s="751" t="s">
        <v>402</v>
      </c>
      <c r="C141" s="800"/>
      <c r="D141" s="753" t="s">
        <v>1553</v>
      </c>
      <c r="E141" s="679">
        <f t="shared" si="71"/>
        <v>0</v>
      </c>
      <c r="F141" s="679">
        <f t="shared" si="75"/>
        <v>0</v>
      </c>
      <c r="G141" s="679">
        <f t="shared" si="75"/>
        <v>0</v>
      </c>
      <c r="H141" s="679">
        <f t="shared" si="75"/>
        <v>0</v>
      </c>
      <c r="I141" s="679">
        <f t="shared" si="75"/>
        <v>0</v>
      </c>
      <c r="J141" s="679">
        <f t="shared" si="75"/>
        <v>0</v>
      </c>
      <c r="K141" s="679">
        <f t="shared" si="75"/>
        <v>0</v>
      </c>
      <c r="L141" s="679">
        <f t="shared" si="75"/>
        <v>0</v>
      </c>
      <c r="M141" s="681">
        <f t="shared" si="75"/>
        <v>0</v>
      </c>
    </row>
    <row r="142" spans="1:13" ht="15.75">
      <c r="A142" s="761" t="s">
        <v>1552</v>
      </c>
      <c r="B142" s="801"/>
      <c r="C142" s="802"/>
      <c r="D142" s="770" t="s">
        <v>1551</v>
      </c>
      <c r="E142" s="679">
        <f t="shared" si="71"/>
        <v>0</v>
      </c>
      <c r="F142" s="679">
        <f aca="true" t="shared" si="76" ref="F142:M142">F143</f>
        <v>0</v>
      </c>
      <c r="G142" s="679">
        <f t="shared" si="76"/>
        <v>0</v>
      </c>
      <c r="H142" s="679">
        <f t="shared" si="76"/>
        <v>0</v>
      </c>
      <c r="I142" s="679">
        <f t="shared" si="76"/>
        <v>0</v>
      </c>
      <c r="J142" s="679">
        <f t="shared" si="76"/>
        <v>0</v>
      </c>
      <c r="K142" s="679">
        <f t="shared" si="76"/>
        <v>0</v>
      </c>
      <c r="L142" s="679">
        <f t="shared" si="76"/>
        <v>0</v>
      </c>
      <c r="M142" s="681">
        <f t="shared" si="76"/>
        <v>0</v>
      </c>
    </row>
    <row r="143" spans="1:13" ht="16.5" thickBot="1">
      <c r="A143" s="803" t="s">
        <v>1371</v>
      </c>
      <c r="B143" s="804"/>
      <c r="C143" s="805"/>
      <c r="D143" s="806" t="s">
        <v>1550</v>
      </c>
      <c r="E143" s="686">
        <f t="shared" si="71"/>
        <v>0</v>
      </c>
      <c r="F143" s="807">
        <f aca="true" t="shared" si="77" ref="F143:M143">F259+F375</f>
        <v>0</v>
      </c>
      <c r="G143" s="807">
        <f t="shared" si="77"/>
        <v>0</v>
      </c>
      <c r="H143" s="807">
        <f t="shared" si="77"/>
        <v>0</v>
      </c>
      <c r="I143" s="807">
        <f t="shared" si="77"/>
        <v>0</v>
      </c>
      <c r="J143" s="807">
        <f t="shared" si="77"/>
        <v>0</v>
      </c>
      <c r="K143" s="807">
        <f t="shared" si="77"/>
        <v>0</v>
      </c>
      <c r="L143" s="807">
        <f t="shared" si="77"/>
        <v>0</v>
      </c>
      <c r="M143" s="808">
        <f t="shared" si="77"/>
        <v>0</v>
      </c>
    </row>
    <row r="144" spans="1:13" ht="36" customHeight="1">
      <c r="A144" s="1240" t="s">
        <v>1693</v>
      </c>
      <c r="B144" s="1241"/>
      <c r="C144" s="1241"/>
      <c r="D144" s="725"/>
      <c r="E144" s="809">
        <f t="shared" si="71"/>
        <v>0</v>
      </c>
      <c r="F144" s="726">
        <f aca="true" t="shared" si="78" ref="F144:M144">F145+F153+F163+F215+F233</f>
        <v>0</v>
      </c>
      <c r="G144" s="726">
        <f t="shared" si="78"/>
        <v>0</v>
      </c>
      <c r="H144" s="726">
        <f t="shared" si="78"/>
        <v>0</v>
      </c>
      <c r="I144" s="726">
        <f t="shared" si="78"/>
        <v>0</v>
      </c>
      <c r="J144" s="726">
        <f t="shared" si="78"/>
        <v>0</v>
      </c>
      <c r="K144" s="726">
        <f t="shared" si="78"/>
        <v>0</v>
      </c>
      <c r="L144" s="726">
        <f t="shared" si="78"/>
        <v>0</v>
      </c>
      <c r="M144" s="727">
        <f t="shared" si="78"/>
        <v>0</v>
      </c>
    </row>
    <row r="145" spans="1:13" ht="24" customHeight="1">
      <c r="A145" s="1242" t="s">
        <v>1691</v>
      </c>
      <c r="B145" s="1243"/>
      <c r="C145" s="1243"/>
      <c r="D145" s="728" t="s">
        <v>1690</v>
      </c>
      <c r="E145" s="679">
        <f t="shared" si="71"/>
        <v>0</v>
      </c>
      <c r="F145" s="729">
        <f aca="true" t="shared" si="79" ref="F145:M145">F146+F150</f>
        <v>0</v>
      </c>
      <c r="G145" s="729">
        <f t="shared" si="79"/>
        <v>0</v>
      </c>
      <c r="H145" s="729">
        <f t="shared" si="79"/>
        <v>0</v>
      </c>
      <c r="I145" s="729">
        <f t="shared" si="79"/>
        <v>0</v>
      </c>
      <c r="J145" s="729">
        <f t="shared" si="79"/>
        <v>0</v>
      </c>
      <c r="K145" s="729">
        <f t="shared" si="79"/>
        <v>0</v>
      </c>
      <c r="L145" s="729">
        <f t="shared" si="79"/>
        <v>0</v>
      </c>
      <c r="M145" s="730">
        <f t="shared" si="79"/>
        <v>0</v>
      </c>
    </row>
    <row r="146" spans="1:13" ht="19.5" customHeight="1">
      <c r="A146" s="731" t="s">
        <v>1689</v>
      </c>
      <c r="B146" s="732"/>
      <c r="C146" s="733"/>
      <c r="D146" s="734" t="s">
        <v>1688</v>
      </c>
      <c r="E146" s="679">
        <f t="shared" si="71"/>
        <v>0</v>
      </c>
      <c r="F146" s="679"/>
      <c r="G146" s="679"/>
      <c r="H146" s="679"/>
      <c r="I146" s="679"/>
      <c r="J146" s="737"/>
      <c r="K146" s="679"/>
      <c r="L146" s="679"/>
      <c r="M146" s="681"/>
    </row>
    <row r="147" spans="1:13" ht="15.75">
      <c r="A147" s="735" t="s">
        <v>372</v>
      </c>
      <c r="B147" s="732"/>
      <c r="C147" s="736"/>
      <c r="D147" s="734"/>
      <c r="E147" s="679"/>
      <c r="F147" s="679"/>
      <c r="G147" s="679"/>
      <c r="H147" s="679"/>
      <c r="I147" s="679"/>
      <c r="J147" s="737"/>
      <c r="K147" s="679"/>
      <c r="L147" s="679"/>
      <c r="M147" s="681"/>
    </row>
    <row r="148" spans="1:13" ht="15.75">
      <c r="A148" s="738"/>
      <c r="B148" s="739" t="s">
        <v>1687</v>
      </c>
      <c r="C148" s="736"/>
      <c r="D148" s="734" t="s">
        <v>1686</v>
      </c>
      <c r="E148" s="679">
        <f aca="true" t="shared" si="80" ref="E148:E154">G148+H148+I148+J148</f>
        <v>0</v>
      </c>
      <c r="F148" s="679">
        <f aca="true" t="shared" si="81" ref="F148:M148">F149</f>
        <v>0</v>
      </c>
      <c r="G148" s="679">
        <f t="shared" si="81"/>
        <v>0</v>
      </c>
      <c r="H148" s="679">
        <f t="shared" si="81"/>
        <v>0</v>
      </c>
      <c r="I148" s="679">
        <f t="shared" si="81"/>
        <v>0</v>
      </c>
      <c r="J148" s="679">
        <f t="shared" si="81"/>
        <v>0</v>
      </c>
      <c r="K148" s="679">
        <f t="shared" si="81"/>
        <v>0</v>
      </c>
      <c r="L148" s="679">
        <f t="shared" si="81"/>
        <v>0</v>
      </c>
      <c r="M148" s="681">
        <f t="shared" si="81"/>
        <v>0</v>
      </c>
    </row>
    <row r="149" spans="1:13" ht="15.75">
      <c r="A149" s="738"/>
      <c r="B149" s="739"/>
      <c r="C149" s="736" t="s">
        <v>66</v>
      </c>
      <c r="D149" s="734" t="s">
        <v>1685</v>
      </c>
      <c r="E149" s="679">
        <f t="shared" si="80"/>
        <v>0</v>
      </c>
      <c r="F149" s="679"/>
      <c r="G149" s="679"/>
      <c r="H149" s="679"/>
      <c r="I149" s="679"/>
      <c r="J149" s="737"/>
      <c r="K149" s="679"/>
      <c r="L149" s="679"/>
      <c r="M149" s="681"/>
    </row>
    <row r="150" spans="1:13" s="745" customFormat="1" ht="21.75" customHeight="1">
      <c r="A150" s="740" t="s">
        <v>1684</v>
      </c>
      <c r="B150" s="741"/>
      <c r="C150" s="742"/>
      <c r="D150" s="678" t="s">
        <v>1683</v>
      </c>
      <c r="E150" s="679">
        <f t="shared" si="80"/>
        <v>0</v>
      </c>
      <c r="F150" s="743">
        <f aca="true" t="shared" si="82" ref="F150:M150">F151+F152</f>
        <v>0</v>
      </c>
      <c r="G150" s="743">
        <f t="shared" si="82"/>
        <v>0</v>
      </c>
      <c r="H150" s="743">
        <f t="shared" si="82"/>
        <v>0</v>
      </c>
      <c r="I150" s="743">
        <f t="shared" si="82"/>
        <v>0</v>
      </c>
      <c r="J150" s="743">
        <f t="shared" si="82"/>
        <v>0</v>
      </c>
      <c r="K150" s="743">
        <f t="shared" si="82"/>
        <v>0</v>
      </c>
      <c r="L150" s="743">
        <f t="shared" si="82"/>
        <v>0</v>
      </c>
      <c r="M150" s="744">
        <f t="shared" si="82"/>
        <v>0</v>
      </c>
    </row>
    <row r="151" spans="1:13" s="745" customFormat="1" ht="15.75">
      <c r="A151" s="746"/>
      <c r="B151" s="747" t="s">
        <v>392</v>
      </c>
      <c r="C151" s="742"/>
      <c r="D151" s="734" t="s">
        <v>1682</v>
      </c>
      <c r="E151" s="679">
        <f t="shared" si="80"/>
        <v>0</v>
      </c>
      <c r="F151" s="743"/>
      <c r="G151" s="743"/>
      <c r="H151" s="743"/>
      <c r="I151" s="743"/>
      <c r="J151" s="796"/>
      <c r="K151" s="743"/>
      <c r="L151" s="743"/>
      <c r="M151" s="744"/>
    </row>
    <row r="152" spans="1:13" s="745" customFormat="1" ht="15.75">
      <c r="A152" s="748"/>
      <c r="B152" s="749" t="s">
        <v>409</v>
      </c>
      <c r="C152" s="750"/>
      <c r="D152" s="734" t="s">
        <v>1681</v>
      </c>
      <c r="E152" s="679">
        <f t="shared" si="80"/>
        <v>0</v>
      </c>
      <c r="F152" s="743"/>
      <c r="G152" s="743"/>
      <c r="H152" s="743"/>
      <c r="I152" s="743"/>
      <c r="J152" s="796"/>
      <c r="K152" s="743"/>
      <c r="L152" s="743"/>
      <c r="M152" s="744"/>
    </row>
    <row r="153" spans="1:13" ht="39.75" customHeight="1">
      <c r="A153" s="1231" t="s">
        <v>1680</v>
      </c>
      <c r="B153" s="1232"/>
      <c r="C153" s="1232"/>
      <c r="D153" s="678" t="s">
        <v>1679</v>
      </c>
      <c r="E153" s="679">
        <f t="shared" si="80"/>
        <v>0</v>
      </c>
      <c r="F153" s="679">
        <f aca="true" t="shared" si="83" ref="F153:M153">F154+F157</f>
        <v>0</v>
      </c>
      <c r="G153" s="679">
        <f t="shared" si="83"/>
        <v>0</v>
      </c>
      <c r="H153" s="679">
        <f t="shared" si="83"/>
        <v>0</v>
      </c>
      <c r="I153" s="679">
        <f t="shared" si="83"/>
        <v>0</v>
      </c>
      <c r="J153" s="679">
        <f t="shared" si="83"/>
        <v>0</v>
      </c>
      <c r="K153" s="679">
        <f t="shared" si="83"/>
        <v>0</v>
      </c>
      <c r="L153" s="679">
        <f t="shared" si="83"/>
        <v>0</v>
      </c>
      <c r="M153" s="681">
        <f t="shared" si="83"/>
        <v>0</v>
      </c>
    </row>
    <row r="154" spans="1:13" ht="15.75">
      <c r="A154" s="731" t="s">
        <v>1678</v>
      </c>
      <c r="B154" s="732"/>
      <c r="C154" s="733"/>
      <c r="D154" s="734" t="s">
        <v>1677</v>
      </c>
      <c r="E154" s="679">
        <f t="shared" si="80"/>
        <v>0</v>
      </c>
      <c r="F154" s="679">
        <f aca="true" t="shared" si="84" ref="F154:M154">F156</f>
        <v>0</v>
      </c>
      <c r="G154" s="679">
        <f t="shared" si="84"/>
        <v>0</v>
      </c>
      <c r="H154" s="679">
        <f t="shared" si="84"/>
        <v>0</v>
      </c>
      <c r="I154" s="679">
        <f t="shared" si="84"/>
        <v>0</v>
      </c>
      <c r="J154" s="679">
        <f t="shared" si="84"/>
        <v>0</v>
      </c>
      <c r="K154" s="679">
        <f t="shared" si="84"/>
        <v>0</v>
      </c>
      <c r="L154" s="679">
        <f t="shared" si="84"/>
        <v>0</v>
      </c>
      <c r="M154" s="681">
        <f t="shared" si="84"/>
        <v>0</v>
      </c>
    </row>
    <row r="155" spans="1:13" ht="15.75">
      <c r="A155" s="735" t="s">
        <v>372</v>
      </c>
      <c r="B155" s="732"/>
      <c r="C155" s="736"/>
      <c r="D155" s="734"/>
      <c r="E155" s="679"/>
      <c r="F155" s="679"/>
      <c r="G155" s="679"/>
      <c r="H155" s="679"/>
      <c r="I155" s="679"/>
      <c r="J155" s="737"/>
      <c r="K155" s="679"/>
      <c r="L155" s="679"/>
      <c r="M155" s="681"/>
    </row>
    <row r="156" spans="1:13" ht="15.75">
      <c r="A156" s="735"/>
      <c r="B156" s="751" t="s">
        <v>410</v>
      </c>
      <c r="C156" s="752"/>
      <c r="D156" s="753" t="s">
        <v>1676</v>
      </c>
      <c r="E156" s="679">
        <f>G156+H156+I156+J156</f>
        <v>0</v>
      </c>
      <c r="F156" s="679"/>
      <c r="G156" s="679"/>
      <c r="H156" s="679"/>
      <c r="I156" s="679"/>
      <c r="J156" s="737"/>
      <c r="K156" s="679"/>
      <c r="L156" s="679"/>
      <c r="M156" s="681"/>
    </row>
    <row r="157" spans="1:13" ht="15.75">
      <c r="A157" s="1231" t="s">
        <v>1675</v>
      </c>
      <c r="B157" s="1232"/>
      <c r="C157" s="1232"/>
      <c r="D157" s="734" t="s">
        <v>1674</v>
      </c>
      <c r="E157" s="679">
        <f>G157+H157+I157+J157</f>
        <v>0</v>
      </c>
      <c r="F157" s="679">
        <f aca="true" t="shared" si="85" ref="F157:M157">F159+F161+F162</f>
        <v>0</v>
      </c>
      <c r="G157" s="679">
        <f t="shared" si="85"/>
        <v>0</v>
      </c>
      <c r="H157" s="679">
        <f t="shared" si="85"/>
        <v>0</v>
      </c>
      <c r="I157" s="679">
        <f t="shared" si="85"/>
        <v>0</v>
      </c>
      <c r="J157" s="679">
        <f t="shared" si="85"/>
        <v>0</v>
      </c>
      <c r="K157" s="679">
        <f t="shared" si="85"/>
        <v>0</v>
      </c>
      <c r="L157" s="679">
        <f t="shared" si="85"/>
        <v>0</v>
      </c>
      <c r="M157" s="681">
        <f t="shared" si="85"/>
        <v>0</v>
      </c>
    </row>
    <row r="158" spans="1:13" ht="15.75">
      <c r="A158" s="735" t="s">
        <v>372</v>
      </c>
      <c r="B158" s="732"/>
      <c r="C158" s="736"/>
      <c r="D158" s="734"/>
      <c r="E158" s="679"/>
      <c r="F158" s="679"/>
      <c r="G158" s="679"/>
      <c r="H158" s="679"/>
      <c r="I158" s="679"/>
      <c r="J158" s="737"/>
      <c r="K158" s="679"/>
      <c r="L158" s="679"/>
      <c r="M158" s="681"/>
    </row>
    <row r="159" spans="1:13" s="745" customFormat="1" ht="21" customHeight="1">
      <c r="A159" s="748"/>
      <c r="B159" s="754" t="s">
        <v>1673</v>
      </c>
      <c r="C159" s="742"/>
      <c r="D159" s="734" t="s">
        <v>1672</v>
      </c>
      <c r="E159" s="679">
        <f aca="true" t="shared" si="86" ref="E159:E164">G159+H159+I159+J159</f>
        <v>0</v>
      </c>
      <c r="F159" s="743">
        <f aca="true" t="shared" si="87" ref="F159:M159">F160</f>
        <v>0</v>
      </c>
      <c r="G159" s="743">
        <f t="shared" si="87"/>
        <v>0</v>
      </c>
      <c r="H159" s="743">
        <f t="shared" si="87"/>
        <v>0</v>
      </c>
      <c r="I159" s="743">
        <f t="shared" si="87"/>
        <v>0</v>
      </c>
      <c r="J159" s="743">
        <f t="shared" si="87"/>
        <v>0</v>
      </c>
      <c r="K159" s="743">
        <f t="shared" si="87"/>
        <v>0</v>
      </c>
      <c r="L159" s="743">
        <f t="shared" si="87"/>
        <v>0</v>
      </c>
      <c r="M159" s="744">
        <f t="shared" si="87"/>
        <v>0</v>
      </c>
    </row>
    <row r="160" spans="1:13" s="745" customFormat="1" ht="15.75">
      <c r="A160" s="748"/>
      <c r="B160" s="754"/>
      <c r="C160" s="755" t="s">
        <v>245</v>
      </c>
      <c r="D160" s="734" t="s">
        <v>1671</v>
      </c>
      <c r="E160" s="679">
        <f t="shared" si="86"/>
        <v>0</v>
      </c>
      <c r="F160" s="743"/>
      <c r="G160" s="743"/>
      <c r="H160" s="743"/>
      <c r="I160" s="743"/>
      <c r="J160" s="796"/>
      <c r="K160" s="743"/>
      <c r="L160" s="743"/>
      <c r="M160" s="744"/>
    </row>
    <row r="161" spans="1:13" ht="31.5" customHeight="1">
      <c r="A161" s="738"/>
      <c r="B161" s="1239" t="s">
        <v>1670</v>
      </c>
      <c r="C161" s="1239"/>
      <c r="D161" s="753" t="s">
        <v>1669</v>
      </c>
      <c r="E161" s="679">
        <f t="shared" si="86"/>
        <v>0</v>
      </c>
      <c r="F161" s="679"/>
      <c r="G161" s="679"/>
      <c r="H161" s="679"/>
      <c r="I161" s="679"/>
      <c r="J161" s="737"/>
      <c r="K161" s="679"/>
      <c r="L161" s="679"/>
      <c r="M161" s="681"/>
    </row>
    <row r="162" spans="1:13" ht="15.75">
      <c r="A162" s="738"/>
      <c r="B162" s="739" t="s">
        <v>1668</v>
      </c>
      <c r="C162" s="736"/>
      <c r="D162" s="753" t="s">
        <v>1667</v>
      </c>
      <c r="E162" s="679">
        <f t="shared" si="86"/>
        <v>0</v>
      </c>
      <c r="F162" s="679"/>
      <c r="G162" s="679"/>
      <c r="H162" s="679"/>
      <c r="I162" s="679"/>
      <c r="J162" s="737"/>
      <c r="K162" s="679"/>
      <c r="L162" s="679"/>
      <c r="M162" s="681"/>
    </row>
    <row r="163" spans="1:13" ht="15.75">
      <c r="A163" s="1231" t="s">
        <v>1666</v>
      </c>
      <c r="B163" s="1232"/>
      <c r="C163" s="1232"/>
      <c r="D163" s="756" t="s">
        <v>1665</v>
      </c>
      <c r="E163" s="679">
        <f t="shared" si="86"/>
        <v>0</v>
      </c>
      <c r="F163" s="679">
        <f aca="true" t="shared" si="88" ref="F163:M163">F164+F180+F188+F205</f>
        <v>0</v>
      </c>
      <c r="G163" s="679">
        <f t="shared" si="88"/>
        <v>0</v>
      </c>
      <c r="H163" s="679">
        <f t="shared" si="88"/>
        <v>0</v>
      </c>
      <c r="I163" s="679">
        <f t="shared" si="88"/>
        <v>0</v>
      </c>
      <c r="J163" s="679">
        <f t="shared" si="88"/>
        <v>0</v>
      </c>
      <c r="K163" s="679">
        <f t="shared" si="88"/>
        <v>0</v>
      </c>
      <c r="L163" s="679">
        <f t="shared" si="88"/>
        <v>0</v>
      </c>
      <c r="M163" s="681">
        <f t="shared" si="88"/>
        <v>0</v>
      </c>
    </row>
    <row r="164" spans="1:13" ht="15.75">
      <c r="A164" s="1231" t="s">
        <v>1664</v>
      </c>
      <c r="B164" s="1232"/>
      <c r="C164" s="1232"/>
      <c r="D164" s="734" t="s">
        <v>1663</v>
      </c>
      <c r="E164" s="679">
        <f t="shared" si="86"/>
        <v>0</v>
      </c>
      <c r="F164" s="679">
        <f aca="true" t="shared" si="89" ref="F164:M164">F166+F169+F173+F174+F176+F179</f>
        <v>0</v>
      </c>
      <c r="G164" s="679">
        <f t="shared" si="89"/>
        <v>0</v>
      </c>
      <c r="H164" s="679">
        <f t="shared" si="89"/>
        <v>0</v>
      </c>
      <c r="I164" s="679">
        <f t="shared" si="89"/>
        <v>0</v>
      </c>
      <c r="J164" s="679">
        <f t="shared" si="89"/>
        <v>0</v>
      </c>
      <c r="K164" s="679">
        <f t="shared" si="89"/>
        <v>0</v>
      </c>
      <c r="L164" s="679">
        <f t="shared" si="89"/>
        <v>0</v>
      </c>
      <c r="M164" s="681">
        <f t="shared" si="89"/>
        <v>0</v>
      </c>
    </row>
    <row r="165" spans="1:13" ht="15.75">
      <c r="A165" s="735" t="s">
        <v>372</v>
      </c>
      <c r="B165" s="732"/>
      <c r="C165" s="736"/>
      <c r="D165" s="734"/>
      <c r="E165" s="679"/>
      <c r="F165" s="679"/>
      <c r="G165" s="679"/>
      <c r="H165" s="679"/>
      <c r="I165" s="679"/>
      <c r="J165" s="737"/>
      <c r="K165" s="679"/>
      <c r="L165" s="679"/>
      <c r="M165" s="681"/>
    </row>
    <row r="166" spans="1:13" ht="15.75">
      <c r="A166" s="735"/>
      <c r="B166" s="751" t="s">
        <v>1662</v>
      </c>
      <c r="C166" s="752"/>
      <c r="D166" s="753" t="s">
        <v>1661</v>
      </c>
      <c r="E166" s="679">
        <f aca="true" t="shared" si="90" ref="E166:E180">G166+H166+I166+J166</f>
        <v>0</v>
      </c>
      <c r="F166" s="679">
        <f aca="true" t="shared" si="91" ref="F166:M166">F167+F168</f>
        <v>0</v>
      </c>
      <c r="G166" s="679">
        <f t="shared" si="91"/>
        <v>0</v>
      </c>
      <c r="H166" s="679">
        <f t="shared" si="91"/>
        <v>0</v>
      </c>
      <c r="I166" s="679">
        <f t="shared" si="91"/>
        <v>0</v>
      </c>
      <c r="J166" s="679">
        <f t="shared" si="91"/>
        <v>0</v>
      </c>
      <c r="K166" s="679">
        <f t="shared" si="91"/>
        <v>0</v>
      </c>
      <c r="L166" s="679">
        <f t="shared" si="91"/>
        <v>0</v>
      </c>
      <c r="M166" s="681">
        <f t="shared" si="91"/>
        <v>0</v>
      </c>
    </row>
    <row r="167" spans="1:13" ht="15.75">
      <c r="A167" s="735"/>
      <c r="B167" s="751"/>
      <c r="C167" s="757" t="s">
        <v>221</v>
      </c>
      <c r="D167" s="753" t="s">
        <v>1660</v>
      </c>
      <c r="E167" s="679">
        <f t="shared" si="90"/>
        <v>0</v>
      </c>
      <c r="F167" s="679"/>
      <c r="G167" s="679"/>
      <c r="H167" s="679"/>
      <c r="I167" s="679"/>
      <c r="J167" s="737"/>
      <c r="K167" s="679"/>
      <c r="L167" s="679"/>
      <c r="M167" s="681"/>
    </row>
    <row r="168" spans="1:13" ht="15.75">
      <c r="A168" s="735"/>
      <c r="B168" s="751"/>
      <c r="C168" s="757" t="s">
        <v>222</v>
      </c>
      <c r="D168" s="753" t="s">
        <v>1659</v>
      </c>
      <c r="E168" s="679">
        <f t="shared" si="90"/>
        <v>0</v>
      </c>
      <c r="F168" s="679"/>
      <c r="G168" s="679"/>
      <c r="H168" s="679"/>
      <c r="I168" s="679"/>
      <c r="J168" s="737"/>
      <c r="K168" s="679"/>
      <c r="L168" s="679"/>
      <c r="M168" s="681"/>
    </row>
    <row r="169" spans="1:13" ht="15.75">
      <c r="A169" s="735"/>
      <c r="B169" s="751" t="s">
        <v>1658</v>
      </c>
      <c r="C169" s="758"/>
      <c r="D169" s="753" t="s">
        <v>1657</v>
      </c>
      <c r="E169" s="679">
        <f t="shared" si="90"/>
        <v>0</v>
      </c>
      <c r="F169" s="679">
        <f aca="true" t="shared" si="92" ref="F169:M169">F170+F171+F172</f>
        <v>0</v>
      </c>
      <c r="G169" s="679">
        <f t="shared" si="92"/>
        <v>0</v>
      </c>
      <c r="H169" s="679">
        <f t="shared" si="92"/>
        <v>0</v>
      </c>
      <c r="I169" s="679">
        <f t="shared" si="92"/>
        <v>0</v>
      </c>
      <c r="J169" s="679">
        <f t="shared" si="92"/>
        <v>0</v>
      </c>
      <c r="K169" s="679">
        <f t="shared" si="92"/>
        <v>0</v>
      </c>
      <c r="L169" s="679">
        <f t="shared" si="92"/>
        <v>0</v>
      </c>
      <c r="M169" s="681">
        <f t="shared" si="92"/>
        <v>0</v>
      </c>
    </row>
    <row r="170" spans="1:13" ht="15.75">
      <c r="A170" s="735"/>
      <c r="B170" s="751"/>
      <c r="C170" s="757" t="s">
        <v>225</v>
      </c>
      <c r="D170" s="753" t="s">
        <v>1656</v>
      </c>
      <c r="E170" s="679">
        <f t="shared" si="90"/>
        <v>0</v>
      </c>
      <c r="F170" s="679"/>
      <c r="G170" s="679"/>
      <c r="H170" s="679"/>
      <c r="I170" s="679"/>
      <c r="J170" s="737"/>
      <c r="K170" s="679"/>
      <c r="L170" s="679"/>
      <c r="M170" s="681"/>
    </row>
    <row r="171" spans="1:13" ht="15.75">
      <c r="A171" s="735"/>
      <c r="B171" s="751"/>
      <c r="C171" s="757" t="s">
        <v>669</v>
      </c>
      <c r="D171" s="753" t="s">
        <v>1655</v>
      </c>
      <c r="E171" s="679">
        <f t="shared" si="90"/>
        <v>0</v>
      </c>
      <c r="F171" s="679"/>
      <c r="G171" s="679"/>
      <c r="H171" s="679"/>
      <c r="I171" s="679"/>
      <c r="J171" s="737"/>
      <c r="K171" s="679"/>
      <c r="L171" s="679"/>
      <c r="M171" s="681"/>
    </row>
    <row r="172" spans="1:13" ht="15.75">
      <c r="A172" s="735"/>
      <c r="B172" s="751"/>
      <c r="C172" s="759" t="s">
        <v>502</v>
      </c>
      <c r="D172" s="753" t="s">
        <v>1654</v>
      </c>
      <c r="E172" s="679">
        <f t="shared" si="90"/>
        <v>0</v>
      </c>
      <c r="F172" s="679"/>
      <c r="G172" s="679"/>
      <c r="H172" s="679"/>
      <c r="I172" s="679"/>
      <c r="J172" s="737"/>
      <c r="K172" s="679"/>
      <c r="L172" s="679"/>
      <c r="M172" s="681"/>
    </row>
    <row r="173" spans="1:13" s="745" customFormat="1" ht="18" customHeight="1">
      <c r="A173" s="748"/>
      <c r="B173" s="749" t="s">
        <v>411</v>
      </c>
      <c r="C173" s="755"/>
      <c r="D173" s="734" t="s">
        <v>1653</v>
      </c>
      <c r="E173" s="679">
        <f t="shared" si="90"/>
        <v>0</v>
      </c>
      <c r="F173" s="743"/>
      <c r="G173" s="743"/>
      <c r="H173" s="743"/>
      <c r="I173" s="743"/>
      <c r="J173" s="796"/>
      <c r="K173" s="743"/>
      <c r="L173" s="743"/>
      <c r="M173" s="744"/>
    </row>
    <row r="174" spans="1:13" ht="15.75">
      <c r="A174" s="735"/>
      <c r="B174" s="751" t="s">
        <v>1652</v>
      </c>
      <c r="C174" s="752"/>
      <c r="D174" s="753" t="s">
        <v>1651</v>
      </c>
      <c r="E174" s="679">
        <f t="shared" si="90"/>
        <v>0</v>
      </c>
      <c r="F174" s="679">
        <f aca="true" t="shared" si="93" ref="F174:M174">F175</f>
        <v>0</v>
      </c>
      <c r="G174" s="679">
        <f t="shared" si="93"/>
        <v>0</v>
      </c>
      <c r="H174" s="679">
        <f t="shared" si="93"/>
        <v>0</v>
      </c>
      <c r="I174" s="679">
        <f t="shared" si="93"/>
        <v>0</v>
      </c>
      <c r="J174" s="679">
        <f t="shared" si="93"/>
        <v>0</v>
      </c>
      <c r="K174" s="679">
        <f t="shared" si="93"/>
        <v>0</v>
      </c>
      <c r="L174" s="679">
        <f t="shared" si="93"/>
        <v>0</v>
      </c>
      <c r="M174" s="681">
        <f t="shared" si="93"/>
        <v>0</v>
      </c>
    </row>
    <row r="175" spans="1:13" ht="15.75">
      <c r="A175" s="735"/>
      <c r="B175" s="751"/>
      <c r="C175" s="757" t="s">
        <v>26</v>
      </c>
      <c r="D175" s="753" t="s">
        <v>1650</v>
      </c>
      <c r="E175" s="679">
        <f t="shared" si="90"/>
        <v>0</v>
      </c>
      <c r="F175" s="679"/>
      <c r="G175" s="679"/>
      <c r="H175" s="679"/>
      <c r="I175" s="679"/>
      <c r="J175" s="737"/>
      <c r="K175" s="679"/>
      <c r="L175" s="679"/>
      <c r="M175" s="681"/>
    </row>
    <row r="176" spans="1:13" s="745" customFormat="1" ht="15.75">
      <c r="A176" s="748"/>
      <c r="B176" s="749" t="s">
        <v>1649</v>
      </c>
      <c r="C176" s="755"/>
      <c r="D176" s="734" t="s">
        <v>1648</v>
      </c>
      <c r="E176" s="679">
        <f t="shared" si="90"/>
        <v>0</v>
      </c>
      <c r="F176" s="743">
        <f aca="true" t="shared" si="94" ref="F176:M176">F177+F178</f>
        <v>0</v>
      </c>
      <c r="G176" s="743">
        <f t="shared" si="94"/>
        <v>0</v>
      </c>
      <c r="H176" s="743">
        <f t="shared" si="94"/>
        <v>0</v>
      </c>
      <c r="I176" s="743">
        <f t="shared" si="94"/>
        <v>0</v>
      </c>
      <c r="J176" s="743">
        <f t="shared" si="94"/>
        <v>0</v>
      </c>
      <c r="K176" s="743">
        <f t="shared" si="94"/>
        <v>0</v>
      </c>
      <c r="L176" s="743">
        <f t="shared" si="94"/>
        <v>0</v>
      </c>
      <c r="M176" s="744">
        <f t="shared" si="94"/>
        <v>0</v>
      </c>
    </row>
    <row r="177" spans="1:13" s="745" customFormat="1" ht="15.75">
      <c r="A177" s="748"/>
      <c r="B177" s="749"/>
      <c r="C177" s="755" t="s">
        <v>27</v>
      </c>
      <c r="D177" s="734" t="s">
        <v>1647</v>
      </c>
      <c r="E177" s="679">
        <f t="shared" si="90"/>
        <v>0</v>
      </c>
      <c r="F177" s="743"/>
      <c r="G177" s="743"/>
      <c r="H177" s="743"/>
      <c r="I177" s="743"/>
      <c r="J177" s="796"/>
      <c r="K177" s="743"/>
      <c r="L177" s="743"/>
      <c r="M177" s="744"/>
    </row>
    <row r="178" spans="1:13" s="745" customFormat="1" ht="15.75">
      <c r="A178" s="748"/>
      <c r="B178" s="749"/>
      <c r="C178" s="755" t="s">
        <v>226</v>
      </c>
      <c r="D178" s="734" t="s">
        <v>1646</v>
      </c>
      <c r="E178" s="679">
        <f t="shared" si="90"/>
        <v>0</v>
      </c>
      <c r="F178" s="743"/>
      <c r="G178" s="743"/>
      <c r="H178" s="743"/>
      <c r="I178" s="743"/>
      <c r="J178" s="796"/>
      <c r="K178" s="743"/>
      <c r="L178" s="743"/>
      <c r="M178" s="744"/>
    </row>
    <row r="179" spans="1:13" ht="15.75">
      <c r="A179" s="735"/>
      <c r="B179" s="760" t="s">
        <v>412</v>
      </c>
      <c r="C179" s="759"/>
      <c r="D179" s="753" t="s">
        <v>1645</v>
      </c>
      <c r="E179" s="679">
        <f t="shared" si="90"/>
        <v>0</v>
      </c>
      <c r="F179" s="679"/>
      <c r="G179" s="679"/>
      <c r="H179" s="679"/>
      <c r="I179" s="679"/>
      <c r="J179" s="737"/>
      <c r="K179" s="679"/>
      <c r="L179" s="679"/>
      <c r="M179" s="681"/>
    </row>
    <row r="180" spans="1:13" ht="15.75">
      <c r="A180" s="761" t="s">
        <v>1644</v>
      </c>
      <c r="B180" s="760"/>
      <c r="C180" s="759"/>
      <c r="D180" s="753" t="s">
        <v>1643</v>
      </c>
      <c r="E180" s="679">
        <f t="shared" si="90"/>
        <v>0</v>
      </c>
      <c r="F180" s="679">
        <f aca="true" t="shared" si="95" ref="F180:M180">F182+F185+F186</f>
        <v>0</v>
      </c>
      <c r="G180" s="679">
        <f t="shared" si="95"/>
        <v>0</v>
      </c>
      <c r="H180" s="679">
        <f t="shared" si="95"/>
        <v>0</v>
      </c>
      <c r="I180" s="679">
        <f t="shared" si="95"/>
        <v>0</v>
      </c>
      <c r="J180" s="679">
        <f t="shared" si="95"/>
        <v>0</v>
      </c>
      <c r="K180" s="679">
        <f t="shared" si="95"/>
        <v>0</v>
      </c>
      <c r="L180" s="679">
        <f t="shared" si="95"/>
        <v>0</v>
      </c>
      <c r="M180" s="681">
        <f t="shared" si="95"/>
        <v>0</v>
      </c>
    </row>
    <row r="181" spans="1:13" ht="15.75">
      <c r="A181" s="735" t="s">
        <v>372</v>
      </c>
      <c r="B181" s="760"/>
      <c r="C181" s="759"/>
      <c r="D181" s="753"/>
      <c r="E181" s="679"/>
      <c r="F181" s="679"/>
      <c r="G181" s="679"/>
      <c r="H181" s="679"/>
      <c r="I181" s="679"/>
      <c r="J181" s="737"/>
      <c r="K181" s="679"/>
      <c r="L181" s="679"/>
      <c r="M181" s="681"/>
    </row>
    <row r="182" spans="1:13" ht="15.75">
      <c r="A182" s="735"/>
      <c r="B182" s="1235" t="s">
        <v>1642</v>
      </c>
      <c r="C182" s="1235"/>
      <c r="D182" s="753" t="s">
        <v>1641</v>
      </c>
      <c r="E182" s="679">
        <f aca="true" t="shared" si="96" ref="E182:E188">G182+H182+I182+J182</f>
        <v>0</v>
      </c>
      <c r="F182" s="679">
        <f aca="true" t="shared" si="97" ref="F182:M182">F183+F184</f>
        <v>0</v>
      </c>
      <c r="G182" s="679">
        <f t="shared" si="97"/>
        <v>0</v>
      </c>
      <c r="H182" s="679">
        <f t="shared" si="97"/>
        <v>0</v>
      </c>
      <c r="I182" s="679">
        <f t="shared" si="97"/>
        <v>0</v>
      </c>
      <c r="J182" s="679">
        <f t="shared" si="97"/>
        <v>0</v>
      </c>
      <c r="K182" s="679">
        <f t="shared" si="97"/>
        <v>0</v>
      </c>
      <c r="L182" s="679">
        <f t="shared" si="97"/>
        <v>0</v>
      </c>
      <c r="M182" s="681">
        <f t="shared" si="97"/>
        <v>0</v>
      </c>
    </row>
    <row r="183" spans="1:13" ht="15.75">
      <c r="A183" s="735"/>
      <c r="B183" s="760"/>
      <c r="C183" s="759" t="s">
        <v>701</v>
      </c>
      <c r="D183" s="734" t="s">
        <v>1640</v>
      </c>
      <c r="E183" s="679">
        <f t="shared" si="96"/>
        <v>0</v>
      </c>
      <c r="F183" s="679"/>
      <c r="G183" s="679"/>
      <c r="H183" s="679"/>
      <c r="I183" s="679"/>
      <c r="J183" s="737"/>
      <c r="K183" s="679"/>
      <c r="L183" s="679"/>
      <c r="M183" s="681"/>
    </row>
    <row r="184" spans="1:13" s="745" customFormat="1" ht="15.75">
      <c r="A184" s="762"/>
      <c r="B184" s="747"/>
      <c r="C184" s="763" t="s">
        <v>269</v>
      </c>
      <c r="D184" s="764" t="s">
        <v>1639</v>
      </c>
      <c r="E184" s="679">
        <f t="shared" si="96"/>
        <v>0</v>
      </c>
      <c r="F184" s="743"/>
      <c r="G184" s="743"/>
      <c r="H184" s="743"/>
      <c r="I184" s="743"/>
      <c r="J184" s="796"/>
      <c r="K184" s="743"/>
      <c r="L184" s="743"/>
      <c r="M184" s="744"/>
    </row>
    <row r="185" spans="1:13" s="745" customFormat="1" ht="15.75">
      <c r="A185" s="762"/>
      <c r="B185" s="747" t="s">
        <v>553</v>
      </c>
      <c r="C185" s="763"/>
      <c r="D185" s="734" t="s">
        <v>1638</v>
      </c>
      <c r="E185" s="679">
        <f t="shared" si="96"/>
        <v>0</v>
      </c>
      <c r="F185" s="743"/>
      <c r="G185" s="743"/>
      <c r="H185" s="743"/>
      <c r="I185" s="743"/>
      <c r="J185" s="796"/>
      <c r="K185" s="743"/>
      <c r="L185" s="743"/>
      <c r="M185" s="744"/>
    </row>
    <row r="186" spans="1:13" ht="15.75">
      <c r="A186" s="735"/>
      <c r="B186" s="760" t="s">
        <v>1637</v>
      </c>
      <c r="C186" s="759"/>
      <c r="D186" s="753" t="s">
        <v>1636</v>
      </c>
      <c r="E186" s="679">
        <f t="shared" si="96"/>
        <v>0</v>
      </c>
      <c r="F186" s="679">
        <f aca="true" t="shared" si="98" ref="F186:M186">F187</f>
        <v>0</v>
      </c>
      <c r="G186" s="679">
        <f t="shared" si="98"/>
        <v>0</v>
      </c>
      <c r="H186" s="679">
        <f t="shared" si="98"/>
        <v>0</v>
      </c>
      <c r="I186" s="679">
        <f t="shared" si="98"/>
        <v>0</v>
      </c>
      <c r="J186" s="679">
        <f t="shared" si="98"/>
        <v>0</v>
      </c>
      <c r="K186" s="679">
        <f t="shared" si="98"/>
        <v>0</v>
      </c>
      <c r="L186" s="679">
        <f t="shared" si="98"/>
        <v>0</v>
      </c>
      <c r="M186" s="681">
        <f t="shared" si="98"/>
        <v>0</v>
      </c>
    </row>
    <row r="187" spans="1:13" ht="15.75">
      <c r="A187" s="735"/>
      <c r="B187" s="760"/>
      <c r="C187" s="759" t="s">
        <v>467</v>
      </c>
      <c r="D187" s="753" t="s">
        <v>1635</v>
      </c>
      <c r="E187" s="679">
        <f t="shared" si="96"/>
        <v>0</v>
      </c>
      <c r="F187" s="679"/>
      <c r="G187" s="679"/>
      <c r="H187" s="679"/>
      <c r="I187" s="679"/>
      <c r="J187" s="737"/>
      <c r="K187" s="679"/>
      <c r="L187" s="679"/>
      <c r="M187" s="681"/>
    </row>
    <row r="188" spans="1:13" ht="22.5" customHeight="1">
      <c r="A188" s="1231" t="s">
        <v>1634</v>
      </c>
      <c r="B188" s="1232"/>
      <c r="C188" s="1232"/>
      <c r="D188" s="753" t="s">
        <v>1633</v>
      </c>
      <c r="E188" s="679">
        <f t="shared" si="96"/>
        <v>0</v>
      </c>
      <c r="F188" s="679">
        <f aca="true" t="shared" si="99" ref="F188:M188">F190+F200+F204</f>
        <v>0</v>
      </c>
      <c r="G188" s="679">
        <f t="shared" si="99"/>
        <v>0</v>
      </c>
      <c r="H188" s="679">
        <f t="shared" si="99"/>
        <v>0</v>
      </c>
      <c r="I188" s="679">
        <f t="shared" si="99"/>
        <v>0</v>
      </c>
      <c r="J188" s="679">
        <f t="shared" si="99"/>
        <v>0</v>
      </c>
      <c r="K188" s="679">
        <f t="shared" si="99"/>
        <v>0</v>
      </c>
      <c r="L188" s="679">
        <f t="shared" si="99"/>
        <v>0</v>
      </c>
      <c r="M188" s="681">
        <f t="shared" si="99"/>
        <v>0</v>
      </c>
    </row>
    <row r="189" spans="1:13" ht="15.75">
      <c r="A189" s="735" t="s">
        <v>372</v>
      </c>
      <c r="B189" s="732"/>
      <c r="C189" s="736"/>
      <c r="D189" s="734"/>
      <c r="E189" s="679"/>
      <c r="F189" s="679"/>
      <c r="G189" s="679"/>
      <c r="H189" s="679"/>
      <c r="I189" s="679"/>
      <c r="J189" s="737"/>
      <c r="K189" s="679"/>
      <c r="L189" s="679"/>
      <c r="M189" s="681"/>
    </row>
    <row r="190" spans="1:13" ht="15.75">
      <c r="A190" s="735"/>
      <c r="B190" s="1238" t="s">
        <v>1632</v>
      </c>
      <c r="C190" s="1238"/>
      <c r="D190" s="734" t="s">
        <v>1631</v>
      </c>
      <c r="E190" s="679">
        <f aca="true" t="shared" si="100" ref="E190:E205">G190+H190+I190+J190</f>
        <v>0</v>
      </c>
      <c r="F190" s="679">
        <f aca="true" t="shared" si="101" ref="F190:M190">SUM(F191:F199)</f>
        <v>0</v>
      </c>
      <c r="G190" s="679">
        <f t="shared" si="101"/>
        <v>0</v>
      </c>
      <c r="H190" s="679">
        <f t="shared" si="101"/>
        <v>0</v>
      </c>
      <c r="I190" s="679">
        <f t="shared" si="101"/>
        <v>0</v>
      </c>
      <c r="J190" s="679">
        <f t="shared" si="101"/>
        <v>0</v>
      </c>
      <c r="K190" s="679">
        <f t="shared" si="101"/>
        <v>0</v>
      </c>
      <c r="L190" s="679">
        <f t="shared" si="101"/>
        <v>0</v>
      </c>
      <c r="M190" s="681">
        <f t="shared" si="101"/>
        <v>0</v>
      </c>
    </row>
    <row r="191" spans="1:13" ht="15.75">
      <c r="A191" s="735"/>
      <c r="B191" s="732"/>
      <c r="C191" s="736" t="s">
        <v>469</v>
      </c>
      <c r="D191" s="734" t="s">
        <v>1630</v>
      </c>
      <c r="E191" s="679">
        <f t="shared" si="100"/>
        <v>0</v>
      </c>
      <c r="F191" s="679"/>
      <c r="G191" s="679"/>
      <c r="H191" s="679"/>
      <c r="I191" s="679"/>
      <c r="J191" s="737"/>
      <c r="K191" s="679"/>
      <c r="L191" s="679"/>
      <c r="M191" s="681"/>
    </row>
    <row r="192" spans="1:13" ht="15.75">
      <c r="A192" s="735"/>
      <c r="B192" s="732"/>
      <c r="C192" s="736" t="s">
        <v>470</v>
      </c>
      <c r="D192" s="734" t="s">
        <v>1629</v>
      </c>
      <c r="E192" s="679">
        <f t="shared" si="100"/>
        <v>0</v>
      </c>
      <c r="F192" s="679"/>
      <c r="G192" s="679"/>
      <c r="H192" s="679"/>
      <c r="I192" s="679"/>
      <c r="J192" s="737"/>
      <c r="K192" s="679"/>
      <c r="L192" s="679"/>
      <c r="M192" s="681"/>
    </row>
    <row r="193" spans="1:13" ht="15.75">
      <c r="A193" s="735"/>
      <c r="B193" s="732"/>
      <c r="C193" s="736" t="s">
        <v>535</v>
      </c>
      <c r="D193" s="734" t="s">
        <v>1628</v>
      </c>
      <c r="E193" s="679">
        <f t="shared" si="100"/>
        <v>0</v>
      </c>
      <c r="F193" s="679"/>
      <c r="G193" s="679"/>
      <c r="H193" s="679"/>
      <c r="I193" s="679"/>
      <c r="J193" s="737"/>
      <c r="K193" s="679"/>
      <c r="L193" s="679"/>
      <c r="M193" s="681"/>
    </row>
    <row r="194" spans="1:13" ht="15.75">
      <c r="A194" s="735"/>
      <c r="B194" s="732"/>
      <c r="C194" s="736" t="s">
        <v>536</v>
      </c>
      <c r="D194" s="734" t="s">
        <v>1627</v>
      </c>
      <c r="E194" s="679">
        <f t="shared" si="100"/>
        <v>0</v>
      </c>
      <c r="F194" s="679"/>
      <c r="G194" s="679"/>
      <c r="H194" s="679"/>
      <c r="I194" s="679"/>
      <c r="J194" s="737"/>
      <c r="K194" s="679"/>
      <c r="L194" s="679"/>
      <c r="M194" s="681"/>
    </row>
    <row r="195" spans="1:13" ht="15.75">
      <c r="A195" s="735"/>
      <c r="B195" s="732"/>
      <c r="C195" s="736" t="s">
        <v>537</v>
      </c>
      <c r="D195" s="734" t="s">
        <v>1626</v>
      </c>
      <c r="E195" s="679">
        <f t="shared" si="100"/>
        <v>0</v>
      </c>
      <c r="F195" s="679"/>
      <c r="G195" s="679"/>
      <c r="H195" s="679"/>
      <c r="I195" s="679"/>
      <c r="J195" s="737"/>
      <c r="K195" s="679"/>
      <c r="L195" s="679"/>
      <c r="M195" s="681"/>
    </row>
    <row r="196" spans="1:13" ht="15.75">
      <c r="A196" s="765"/>
      <c r="B196" s="766"/>
      <c r="C196" s="767" t="s">
        <v>538</v>
      </c>
      <c r="D196" s="734" t="s">
        <v>1625</v>
      </c>
      <c r="E196" s="679">
        <f t="shared" si="100"/>
        <v>0</v>
      </c>
      <c r="F196" s="679"/>
      <c r="G196" s="679"/>
      <c r="H196" s="679"/>
      <c r="I196" s="679"/>
      <c r="J196" s="737"/>
      <c r="K196" s="679"/>
      <c r="L196" s="679"/>
      <c r="M196" s="681"/>
    </row>
    <row r="197" spans="1:13" ht="13.5" customHeight="1">
      <c r="A197" s="735"/>
      <c r="B197" s="732"/>
      <c r="C197" s="736" t="s">
        <v>1369</v>
      </c>
      <c r="D197" s="734" t="s">
        <v>1624</v>
      </c>
      <c r="E197" s="679">
        <f t="shared" si="100"/>
        <v>0</v>
      </c>
      <c r="F197" s="679"/>
      <c r="G197" s="679"/>
      <c r="H197" s="679"/>
      <c r="I197" s="679"/>
      <c r="J197" s="737"/>
      <c r="K197" s="679"/>
      <c r="L197" s="679"/>
      <c r="M197" s="681"/>
    </row>
    <row r="198" spans="1:13" ht="15.75">
      <c r="A198" s="735"/>
      <c r="B198" s="732"/>
      <c r="C198" s="736" t="s">
        <v>135</v>
      </c>
      <c r="D198" s="734" t="s">
        <v>1623</v>
      </c>
      <c r="E198" s="679">
        <f t="shared" si="100"/>
        <v>0</v>
      </c>
      <c r="F198" s="679"/>
      <c r="G198" s="679"/>
      <c r="H198" s="679"/>
      <c r="I198" s="679"/>
      <c r="J198" s="737"/>
      <c r="K198" s="679"/>
      <c r="L198" s="679"/>
      <c r="M198" s="681"/>
    </row>
    <row r="199" spans="1:13" ht="15.75">
      <c r="A199" s="735"/>
      <c r="B199" s="732"/>
      <c r="C199" s="736" t="s">
        <v>136</v>
      </c>
      <c r="D199" s="734" t="s">
        <v>1622</v>
      </c>
      <c r="E199" s="679">
        <f t="shared" si="100"/>
        <v>0</v>
      </c>
      <c r="F199" s="679"/>
      <c r="G199" s="679"/>
      <c r="H199" s="679"/>
      <c r="I199" s="679"/>
      <c r="J199" s="737"/>
      <c r="K199" s="679"/>
      <c r="L199" s="679"/>
      <c r="M199" s="681"/>
    </row>
    <row r="200" spans="1:13" s="745" customFormat="1" ht="15.75">
      <c r="A200" s="762"/>
      <c r="B200" s="1235" t="s">
        <v>1621</v>
      </c>
      <c r="C200" s="1235"/>
      <c r="D200" s="734" t="s">
        <v>1620</v>
      </c>
      <c r="E200" s="679">
        <f t="shared" si="100"/>
        <v>0</v>
      </c>
      <c r="F200" s="810">
        <f aca="true" t="shared" si="102" ref="F200:M200">F201+F202+F203</f>
        <v>0</v>
      </c>
      <c r="G200" s="810">
        <f t="shared" si="102"/>
        <v>0</v>
      </c>
      <c r="H200" s="810">
        <f t="shared" si="102"/>
        <v>0</v>
      </c>
      <c r="I200" s="810">
        <f t="shared" si="102"/>
        <v>0</v>
      </c>
      <c r="J200" s="810">
        <f t="shared" si="102"/>
        <v>0</v>
      </c>
      <c r="K200" s="810">
        <f t="shared" si="102"/>
        <v>0</v>
      </c>
      <c r="L200" s="810">
        <f t="shared" si="102"/>
        <v>0</v>
      </c>
      <c r="M200" s="811">
        <f t="shared" si="102"/>
        <v>0</v>
      </c>
    </row>
    <row r="201" spans="1:13" s="745" customFormat="1" ht="15.75">
      <c r="A201" s="762"/>
      <c r="B201" s="749"/>
      <c r="C201" s="763" t="s">
        <v>44</v>
      </c>
      <c r="D201" s="768" t="s">
        <v>1619</v>
      </c>
      <c r="E201" s="679">
        <f t="shared" si="100"/>
        <v>0</v>
      </c>
      <c r="F201" s="743"/>
      <c r="G201" s="743"/>
      <c r="H201" s="743"/>
      <c r="I201" s="743"/>
      <c r="J201" s="796"/>
      <c r="K201" s="743"/>
      <c r="L201" s="743"/>
      <c r="M201" s="744"/>
    </row>
    <row r="202" spans="1:13" s="745" customFormat="1" ht="15.75">
      <c r="A202" s="762"/>
      <c r="B202" s="749"/>
      <c r="C202" s="763" t="s">
        <v>45</v>
      </c>
      <c r="D202" s="768" t="s">
        <v>1618</v>
      </c>
      <c r="E202" s="679">
        <f t="shared" si="100"/>
        <v>0</v>
      </c>
      <c r="F202" s="743"/>
      <c r="G202" s="743"/>
      <c r="H202" s="743"/>
      <c r="I202" s="743"/>
      <c r="J202" s="796"/>
      <c r="K202" s="743"/>
      <c r="L202" s="743"/>
      <c r="M202" s="744"/>
    </row>
    <row r="203" spans="1:13" s="745" customFormat="1" ht="15.75">
      <c r="A203" s="762"/>
      <c r="B203" s="749"/>
      <c r="C203" s="769" t="s">
        <v>46</v>
      </c>
      <c r="D203" s="768" t="s">
        <v>1617</v>
      </c>
      <c r="E203" s="679">
        <f t="shared" si="100"/>
        <v>0</v>
      </c>
      <c r="F203" s="743"/>
      <c r="G203" s="743"/>
      <c r="H203" s="743"/>
      <c r="I203" s="743"/>
      <c r="J203" s="796"/>
      <c r="K203" s="743"/>
      <c r="L203" s="743"/>
      <c r="M203" s="744"/>
    </row>
    <row r="204" spans="1:13" ht="15.75">
      <c r="A204" s="738"/>
      <c r="B204" s="751" t="s">
        <v>77</v>
      </c>
      <c r="C204" s="758"/>
      <c r="D204" s="753" t="s">
        <v>1616</v>
      </c>
      <c r="E204" s="679">
        <f t="shared" si="100"/>
        <v>0</v>
      </c>
      <c r="F204" s="679"/>
      <c r="G204" s="679"/>
      <c r="H204" s="679"/>
      <c r="I204" s="679"/>
      <c r="J204" s="737"/>
      <c r="K204" s="679"/>
      <c r="L204" s="679"/>
      <c r="M204" s="681"/>
    </row>
    <row r="205" spans="1:13" ht="15.75">
      <c r="A205" s="1231" t="s">
        <v>1615</v>
      </c>
      <c r="B205" s="1232"/>
      <c r="C205" s="1232"/>
      <c r="D205" s="770" t="s">
        <v>1614</v>
      </c>
      <c r="E205" s="679">
        <f t="shared" si="100"/>
        <v>0</v>
      </c>
      <c r="F205" s="679">
        <f aca="true" t="shared" si="103" ref="F205:M205">F207+F208+F209+F210+F211</f>
        <v>0</v>
      </c>
      <c r="G205" s="679">
        <f t="shared" si="103"/>
        <v>0</v>
      </c>
      <c r="H205" s="679">
        <f t="shared" si="103"/>
        <v>0</v>
      </c>
      <c r="I205" s="679">
        <f t="shared" si="103"/>
        <v>0</v>
      </c>
      <c r="J205" s="679">
        <f t="shared" si="103"/>
        <v>0</v>
      </c>
      <c r="K205" s="679">
        <f t="shared" si="103"/>
        <v>0</v>
      </c>
      <c r="L205" s="679">
        <f t="shared" si="103"/>
        <v>0</v>
      </c>
      <c r="M205" s="681">
        <f t="shared" si="103"/>
        <v>0</v>
      </c>
    </row>
    <row r="206" spans="1:13" ht="15.75">
      <c r="A206" s="735" t="s">
        <v>372</v>
      </c>
      <c r="B206" s="732"/>
      <c r="C206" s="736"/>
      <c r="D206" s="770"/>
      <c r="E206" s="679"/>
      <c r="F206" s="679"/>
      <c r="G206" s="679"/>
      <c r="H206" s="679"/>
      <c r="I206" s="679"/>
      <c r="J206" s="737"/>
      <c r="K206" s="679"/>
      <c r="L206" s="679"/>
      <c r="M206" s="681"/>
    </row>
    <row r="207" spans="1:13" ht="15.75">
      <c r="A207" s="738"/>
      <c r="B207" s="732" t="s">
        <v>594</v>
      </c>
      <c r="C207" s="771"/>
      <c r="D207" s="770" t="s">
        <v>1613</v>
      </c>
      <c r="E207" s="679">
        <f aca="true" t="shared" si="104" ref="E207:E215">G207+H207+I207+J207</f>
        <v>0</v>
      </c>
      <c r="F207" s="679"/>
      <c r="G207" s="679"/>
      <c r="H207" s="679"/>
      <c r="I207" s="679"/>
      <c r="J207" s="737"/>
      <c r="K207" s="679"/>
      <c r="L207" s="679"/>
      <c r="M207" s="681"/>
    </row>
    <row r="208" spans="1:13" ht="15.75">
      <c r="A208" s="738"/>
      <c r="B208" s="732" t="s">
        <v>213</v>
      </c>
      <c r="C208" s="771"/>
      <c r="D208" s="770" t="s">
        <v>1612</v>
      </c>
      <c r="E208" s="679">
        <f t="shared" si="104"/>
        <v>0</v>
      </c>
      <c r="F208" s="679"/>
      <c r="G208" s="679"/>
      <c r="H208" s="679"/>
      <c r="I208" s="679"/>
      <c r="J208" s="737"/>
      <c r="K208" s="679"/>
      <c r="L208" s="679"/>
      <c r="M208" s="681"/>
    </row>
    <row r="209" spans="1:13" s="745" customFormat="1" ht="18" customHeight="1">
      <c r="A209" s="762"/>
      <c r="B209" s="747" t="s">
        <v>377</v>
      </c>
      <c r="C209" s="763"/>
      <c r="D209" s="734" t="s">
        <v>1611</v>
      </c>
      <c r="E209" s="679">
        <f t="shared" si="104"/>
        <v>0</v>
      </c>
      <c r="F209" s="812"/>
      <c r="G209" s="812"/>
      <c r="H209" s="812"/>
      <c r="I209" s="743"/>
      <c r="J209" s="796"/>
      <c r="K209" s="812"/>
      <c r="L209" s="812"/>
      <c r="M209" s="813"/>
    </row>
    <row r="210" spans="1:13" s="745" customFormat="1" ht="18" customHeight="1">
      <c r="A210" s="762"/>
      <c r="B210" s="747" t="s">
        <v>678</v>
      </c>
      <c r="C210" s="747"/>
      <c r="D210" s="734" t="s">
        <v>1610</v>
      </c>
      <c r="E210" s="679">
        <f t="shared" si="104"/>
        <v>0</v>
      </c>
      <c r="F210" s="743"/>
      <c r="G210" s="743"/>
      <c r="H210" s="743"/>
      <c r="I210" s="743"/>
      <c r="J210" s="796"/>
      <c r="K210" s="743"/>
      <c r="L210" s="743"/>
      <c r="M210" s="744"/>
    </row>
    <row r="211" spans="1:13" ht="15.75">
      <c r="A211" s="738"/>
      <c r="B211" s="732" t="s">
        <v>1609</v>
      </c>
      <c r="C211" s="771"/>
      <c r="D211" s="770" t="s">
        <v>1608</v>
      </c>
      <c r="E211" s="679">
        <f t="shared" si="104"/>
        <v>0</v>
      </c>
      <c r="F211" s="679">
        <f aca="true" t="shared" si="105" ref="F211:M211">F212+F213</f>
        <v>0</v>
      </c>
      <c r="G211" s="679">
        <f t="shared" si="105"/>
        <v>0</v>
      </c>
      <c r="H211" s="679">
        <f t="shared" si="105"/>
        <v>0</v>
      </c>
      <c r="I211" s="679">
        <f t="shared" si="105"/>
        <v>0</v>
      </c>
      <c r="J211" s="679">
        <f t="shared" si="105"/>
        <v>0</v>
      </c>
      <c r="K211" s="679">
        <f t="shared" si="105"/>
        <v>0</v>
      </c>
      <c r="L211" s="679">
        <f t="shared" si="105"/>
        <v>0</v>
      </c>
      <c r="M211" s="681">
        <f t="shared" si="105"/>
        <v>0</v>
      </c>
    </row>
    <row r="212" spans="1:13" ht="15.75">
      <c r="A212" s="738"/>
      <c r="B212" s="732"/>
      <c r="C212" s="736" t="s">
        <v>179</v>
      </c>
      <c r="D212" s="770" t="s">
        <v>1607</v>
      </c>
      <c r="E212" s="679">
        <f t="shared" si="104"/>
        <v>0</v>
      </c>
      <c r="F212" s="679"/>
      <c r="G212" s="679"/>
      <c r="H212" s="679"/>
      <c r="I212" s="679"/>
      <c r="J212" s="737"/>
      <c r="K212" s="679"/>
      <c r="L212" s="679"/>
      <c r="M212" s="681"/>
    </row>
    <row r="213" spans="1:13" ht="15.75">
      <c r="A213" s="738"/>
      <c r="B213" s="732"/>
      <c r="C213" s="736" t="s">
        <v>1370</v>
      </c>
      <c r="D213" s="770" t="s">
        <v>1606</v>
      </c>
      <c r="E213" s="679">
        <f t="shared" si="104"/>
        <v>0</v>
      </c>
      <c r="F213" s="679"/>
      <c r="G213" s="679"/>
      <c r="H213" s="679"/>
      <c r="I213" s="679"/>
      <c r="J213" s="737"/>
      <c r="K213" s="679"/>
      <c r="L213" s="679"/>
      <c r="M213" s="681"/>
    </row>
    <row r="214" spans="1:29" s="776" customFormat="1" ht="39.75" customHeight="1">
      <c r="A214" s="1233" t="s">
        <v>1605</v>
      </c>
      <c r="B214" s="1234"/>
      <c r="C214" s="1234"/>
      <c r="D214" s="772"/>
      <c r="E214" s="679">
        <f t="shared" si="104"/>
        <v>0</v>
      </c>
      <c r="F214" s="773">
        <f aca="true" t="shared" si="106" ref="F214:M214">F215+F226</f>
        <v>0</v>
      </c>
      <c r="G214" s="773">
        <f t="shared" si="106"/>
        <v>0</v>
      </c>
      <c r="H214" s="773">
        <f t="shared" si="106"/>
        <v>0</v>
      </c>
      <c r="I214" s="773">
        <f t="shared" si="106"/>
        <v>0</v>
      </c>
      <c r="J214" s="773">
        <f t="shared" si="106"/>
        <v>0</v>
      </c>
      <c r="K214" s="773">
        <f t="shared" si="106"/>
        <v>0</v>
      </c>
      <c r="L214" s="773">
        <f t="shared" si="106"/>
        <v>0</v>
      </c>
      <c r="M214" s="774">
        <f t="shared" si="106"/>
        <v>0</v>
      </c>
      <c r="N214" s="775"/>
      <c r="O214" s="775"/>
      <c r="P214" s="775"/>
      <c r="Q214" s="775"/>
      <c r="R214" s="775"/>
      <c r="S214" s="775"/>
      <c r="T214" s="775"/>
      <c r="U214" s="775"/>
      <c r="V214" s="775"/>
      <c r="W214" s="775"/>
      <c r="X214" s="775"/>
      <c r="Y214" s="775"/>
      <c r="Z214" s="775"/>
      <c r="AA214" s="775"/>
      <c r="AB214" s="775"/>
      <c r="AC214" s="775"/>
    </row>
    <row r="215" spans="1:29" s="778" customFormat="1" ht="32.25" customHeight="1">
      <c r="A215" s="1233" t="s">
        <v>1604</v>
      </c>
      <c r="B215" s="1234"/>
      <c r="C215" s="1234"/>
      <c r="D215" s="734" t="s">
        <v>1603</v>
      </c>
      <c r="E215" s="679">
        <f t="shared" si="104"/>
        <v>0</v>
      </c>
      <c r="F215" s="679">
        <f aca="true" t="shared" si="107" ref="F215:M215">F217+F220+F223+F224+F225</f>
        <v>0</v>
      </c>
      <c r="G215" s="679">
        <f t="shared" si="107"/>
        <v>0</v>
      </c>
      <c r="H215" s="679">
        <f t="shared" si="107"/>
        <v>0</v>
      </c>
      <c r="I215" s="679">
        <f t="shared" si="107"/>
        <v>0</v>
      </c>
      <c r="J215" s="679">
        <f t="shared" si="107"/>
        <v>0</v>
      </c>
      <c r="K215" s="679">
        <f t="shared" si="107"/>
        <v>0</v>
      </c>
      <c r="L215" s="679">
        <f t="shared" si="107"/>
        <v>0</v>
      </c>
      <c r="M215" s="681">
        <f t="shared" si="107"/>
        <v>0</v>
      </c>
      <c r="N215" s="658"/>
      <c r="O215" s="658"/>
      <c r="P215" s="658"/>
      <c r="Q215" s="658"/>
      <c r="R215" s="658"/>
      <c r="S215" s="658"/>
      <c r="T215" s="658"/>
      <c r="U215" s="658"/>
      <c r="V215" s="658"/>
      <c r="W215" s="658"/>
      <c r="X215" s="658"/>
      <c r="Y215" s="658"/>
      <c r="Z215" s="658"/>
      <c r="AA215" s="658"/>
      <c r="AB215" s="658"/>
      <c r="AC215" s="658"/>
    </row>
    <row r="216" spans="1:29" s="778" customFormat="1" ht="15.75">
      <c r="A216" s="735" t="s">
        <v>372</v>
      </c>
      <c r="B216" s="732"/>
      <c r="C216" s="736"/>
      <c r="D216" s="734"/>
      <c r="E216" s="679"/>
      <c r="F216" s="679"/>
      <c r="G216" s="679"/>
      <c r="H216" s="679"/>
      <c r="I216" s="679"/>
      <c r="J216" s="737"/>
      <c r="K216" s="679"/>
      <c r="L216" s="679"/>
      <c r="M216" s="681"/>
      <c r="N216" s="658"/>
      <c r="O216" s="658"/>
      <c r="P216" s="658"/>
      <c r="Q216" s="658"/>
      <c r="R216" s="658"/>
      <c r="S216" s="658"/>
      <c r="T216" s="658"/>
      <c r="U216" s="658"/>
      <c r="V216" s="658"/>
      <c r="W216" s="658"/>
      <c r="X216" s="658"/>
      <c r="Y216" s="658"/>
      <c r="Z216" s="658"/>
      <c r="AA216" s="658"/>
      <c r="AB216" s="658"/>
      <c r="AC216" s="658"/>
    </row>
    <row r="217" spans="1:37" s="778" customFormat="1" ht="15.75">
      <c r="A217" s="735"/>
      <c r="B217" s="1237" t="s">
        <v>1602</v>
      </c>
      <c r="C217" s="1237"/>
      <c r="D217" s="753" t="s">
        <v>1601</v>
      </c>
      <c r="E217" s="679">
        <f aca="true" t="shared" si="108" ref="E217:E226">G217+H217+I217+J217</f>
        <v>0</v>
      </c>
      <c r="F217" s="679">
        <f aca="true" t="shared" si="109" ref="F217:M217">F218+F219</f>
        <v>0</v>
      </c>
      <c r="G217" s="679">
        <f t="shared" si="109"/>
        <v>0</v>
      </c>
      <c r="H217" s="679">
        <f t="shared" si="109"/>
        <v>0</v>
      </c>
      <c r="I217" s="679">
        <f t="shared" si="109"/>
        <v>0</v>
      </c>
      <c r="J217" s="679">
        <f t="shared" si="109"/>
        <v>0</v>
      </c>
      <c r="K217" s="679">
        <f t="shared" si="109"/>
        <v>0</v>
      </c>
      <c r="L217" s="679">
        <f t="shared" si="109"/>
        <v>0</v>
      </c>
      <c r="M217" s="681">
        <f t="shared" si="109"/>
        <v>0</v>
      </c>
      <c r="N217" s="658"/>
      <c r="O217" s="658"/>
      <c r="P217" s="658"/>
      <c r="Q217" s="658"/>
      <c r="R217" s="658"/>
      <c r="S217" s="658"/>
      <c r="T217" s="658"/>
      <c r="U217" s="658"/>
      <c r="V217" s="658"/>
      <c r="W217" s="658"/>
      <c r="X217" s="658"/>
      <c r="Y217" s="658"/>
      <c r="Z217" s="658"/>
      <c r="AA217" s="658"/>
      <c r="AB217" s="658"/>
      <c r="AC217" s="658"/>
      <c r="AH217" s="776"/>
      <c r="AI217" s="776"/>
      <c r="AJ217" s="776"/>
      <c r="AK217" s="776"/>
    </row>
    <row r="218" spans="1:29" s="778" customFormat="1" ht="15.75">
      <c r="A218" s="735"/>
      <c r="B218" s="751"/>
      <c r="C218" s="759" t="s">
        <v>121</v>
      </c>
      <c r="D218" s="753" t="s">
        <v>1600</v>
      </c>
      <c r="E218" s="679">
        <f t="shared" si="108"/>
        <v>0</v>
      </c>
      <c r="F218" s="679"/>
      <c r="G218" s="679"/>
      <c r="H218" s="679"/>
      <c r="I218" s="679"/>
      <c r="J218" s="737"/>
      <c r="K218" s="679"/>
      <c r="L218" s="679"/>
      <c r="M218" s="681"/>
      <c r="N218" s="658"/>
      <c r="O218" s="658"/>
      <c r="P218" s="658"/>
      <c r="Q218" s="658"/>
      <c r="R218" s="658"/>
      <c r="S218" s="658"/>
      <c r="T218" s="658"/>
      <c r="U218" s="658"/>
      <c r="V218" s="658"/>
      <c r="W218" s="658"/>
      <c r="X218" s="658"/>
      <c r="Y218" s="658"/>
      <c r="Z218" s="658"/>
      <c r="AA218" s="658"/>
      <c r="AB218" s="658"/>
      <c r="AC218" s="658"/>
    </row>
    <row r="219" spans="1:37" s="780" customFormat="1" ht="15.75">
      <c r="A219" s="735"/>
      <c r="B219" s="751"/>
      <c r="C219" s="752" t="s">
        <v>356</v>
      </c>
      <c r="D219" s="753" t="s">
        <v>1599</v>
      </c>
      <c r="E219" s="679">
        <f t="shared" si="108"/>
        <v>0</v>
      </c>
      <c r="F219" s="679"/>
      <c r="G219" s="679"/>
      <c r="H219" s="679"/>
      <c r="I219" s="679"/>
      <c r="J219" s="737"/>
      <c r="K219" s="679"/>
      <c r="L219" s="679"/>
      <c r="M219" s="681"/>
      <c r="N219" s="658"/>
      <c r="O219" s="658"/>
      <c r="P219" s="658"/>
      <c r="Q219" s="658"/>
      <c r="R219" s="658"/>
      <c r="S219" s="658"/>
      <c r="T219" s="658"/>
      <c r="U219" s="658"/>
      <c r="V219" s="658"/>
      <c r="W219" s="658"/>
      <c r="X219" s="658"/>
      <c r="Y219" s="658"/>
      <c r="Z219" s="658"/>
      <c r="AA219" s="658"/>
      <c r="AB219" s="658"/>
      <c r="AC219" s="658"/>
      <c r="AH219" s="778"/>
      <c r="AI219" s="778"/>
      <c r="AJ219" s="778"/>
      <c r="AK219" s="778"/>
    </row>
    <row r="220" spans="1:37" s="780" customFormat="1" ht="15.75">
      <c r="A220" s="735"/>
      <c r="B220" s="1235" t="s">
        <v>1598</v>
      </c>
      <c r="C220" s="1235"/>
      <c r="D220" s="753" t="s">
        <v>1597</v>
      </c>
      <c r="E220" s="679">
        <f t="shared" si="108"/>
        <v>0</v>
      </c>
      <c r="F220" s="679">
        <f aca="true" t="shared" si="110" ref="F220:M220">F221+F222</f>
        <v>0</v>
      </c>
      <c r="G220" s="679">
        <f t="shared" si="110"/>
        <v>0</v>
      </c>
      <c r="H220" s="679">
        <f t="shared" si="110"/>
        <v>0</v>
      </c>
      <c r="I220" s="679">
        <f t="shared" si="110"/>
        <v>0</v>
      </c>
      <c r="J220" s="679">
        <f t="shared" si="110"/>
        <v>0</v>
      </c>
      <c r="K220" s="679">
        <f t="shared" si="110"/>
        <v>0</v>
      </c>
      <c r="L220" s="679">
        <f t="shared" si="110"/>
        <v>0</v>
      </c>
      <c r="M220" s="681">
        <f t="shared" si="110"/>
        <v>0</v>
      </c>
      <c r="N220" s="658"/>
      <c r="O220" s="658"/>
      <c r="P220" s="658"/>
      <c r="Q220" s="658"/>
      <c r="R220" s="658"/>
      <c r="S220" s="658"/>
      <c r="T220" s="658"/>
      <c r="U220" s="658"/>
      <c r="V220" s="658"/>
      <c r="W220" s="658"/>
      <c r="X220" s="658"/>
      <c r="Y220" s="658"/>
      <c r="Z220" s="658"/>
      <c r="AA220" s="658"/>
      <c r="AB220" s="658"/>
      <c r="AC220" s="658"/>
      <c r="AH220" s="778"/>
      <c r="AI220" s="778"/>
      <c r="AJ220" s="778"/>
      <c r="AK220" s="778"/>
    </row>
    <row r="221" spans="1:118" ht="15.75">
      <c r="A221" s="735"/>
      <c r="B221" s="760"/>
      <c r="C221" s="757" t="s">
        <v>357</v>
      </c>
      <c r="D221" s="753" t="s">
        <v>1596</v>
      </c>
      <c r="E221" s="679">
        <f t="shared" si="108"/>
        <v>0</v>
      </c>
      <c r="F221" s="679"/>
      <c r="G221" s="679"/>
      <c r="H221" s="679"/>
      <c r="I221" s="679"/>
      <c r="J221" s="737"/>
      <c r="K221" s="679"/>
      <c r="L221" s="679"/>
      <c r="M221" s="681"/>
      <c r="AD221" s="780"/>
      <c r="AE221" s="780"/>
      <c r="AF221" s="780"/>
      <c r="AG221" s="780"/>
      <c r="AH221" s="780"/>
      <c r="AI221" s="780"/>
      <c r="AJ221" s="780"/>
      <c r="AK221" s="780"/>
      <c r="AL221" s="780"/>
      <c r="AM221" s="780"/>
      <c r="AN221" s="780"/>
      <c r="AO221" s="780"/>
      <c r="AP221" s="780"/>
      <c r="AQ221" s="780"/>
      <c r="AR221" s="780"/>
      <c r="AS221" s="780"/>
      <c r="AT221" s="780"/>
      <c r="AU221" s="780"/>
      <c r="AV221" s="780"/>
      <c r="AW221" s="780"/>
      <c r="AX221" s="780"/>
      <c r="AY221" s="780"/>
      <c r="AZ221" s="780"/>
      <c r="BA221" s="780"/>
      <c r="BB221" s="780"/>
      <c r="BC221" s="780"/>
      <c r="BD221" s="780"/>
      <c r="BE221" s="780"/>
      <c r="BF221" s="780"/>
      <c r="BG221" s="780"/>
      <c r="BH221" s="780"/>
      <c r="BI221" s="780"/>
      <c r="BJ221" s="780"/>
      <c r="BK221" s="780"/>
      <c r="BL221" s="780"/>
      <c r="BM221" s="780"/>
      <c r="BN221" s="780"/>
      <c r="BO221" s="780"/>
      <c r="BP221" s="780"/>
      <c r="BQ221" s="780"/>
      <c r="BR221" s="780"/>
      <c r="BS221" s="780"/>
      <c r="BT221" s="780"/>
      <c r="BU221" s="780"/>
      <c r="BV221" s="780"/>
      <c r="BW221" s="780"/>
      <c r="BX221" s="780"/>
      <c r="BY221" s="780"/>
      <c r="BZ221" s="780"/>
      <c r="CA221" s="780"/>
      <c r="CB221" s="780"/>
      <c r="CC221" s="780"/>
      <c r="CD221" s="780"/>
      <c r="CE221" s="780"/>
      <c r="CF221" s="780"/>
      <c r="CG221" s="780"/>
      <c r="CH221" s="780"/>
      <c r="CI221" s="780"/>
      <c r="CJ221" s="780"/>
      <c r="CK221" s="780"/>
      <c r="CL221" s="780"/>
      <c r="CM221" s="780"/>
      <c r="CN221" s="780"/>
      <c r="CO221" s="780"/>
      <c r="CP221" s="780"/>
      <c r="CQ221" s="780"/>
      <c r="CR221" s="780"/>
      <c r="CS221" s="780"/>
      <c r="CT221" s="780"/>
      <c r="CU221" s="780"/>
      <c r="CV221" s="780"/>
      <c r="CW221" s="780"/>
      <c r="CX221" s="780"/>
      <c r="CY221" s="780"/>
      <c r="CZ221" s="780"/>
      <c r="DA221" s="780"/>
      <c r="DB221" s="780"/>
      <c r="DC221" s="780"/>
      <c r="DD221" s="780"/>
      <c r="DE221" s="780"/>
      <c r="DF221" s="780"/>
      <c r="DG221" s="780"/>
      <c r="DH221" s="780"/>
      <c r="DI221" s="780"/>
      <c r="DJ221" s="780"/>
      <c r="DK221" s="780"/>
      <c r="DL221" s="780"/>
      <c r="DM221" s="780"/>
      <c r="DN221" s="780"/>
    </row>
    <row r="222" spans="1:118" ht="15.75">
      <c r="A222" s="735"/>
      <c r="B222" s="760"/>
      <c r="C222" s="757" t="s">
        <v>358</v>
      </c>
      <c r="D222" s="753" t="s">
        <v>1595</v>
      </c>
      <c r="E222" s="679">
        <f t="shared" si="108"/>
        <v>0</v>
      </c>
      <c r="F222" s="679"/>
      <c r="G222" s="679"/>
      <c r="H222" s="679"/>
      <c r="I222" s="679"/>
      <c r="J222" s="737"/>
      <c r="K222" s="679"/>
      <c r="L222" s="679"/>
      <c r="M222" s="681"/>
      <c r="AD222" s="780"/>
      <c r="AE222" s="780"/>
      <c r="AF222" s="780"/>
      <c r="AG222" s="780"/>
      <c r="AH222" s="780"/>
      <c r="AI222" s="780"/>
      <c r="AJ222" s="780"/>
      <c r="AK222" s="780"/>
      <c r="AL222" s="780"/>
      <c r="AM222" s="780"/>
      <c r="AN222" s="780"/>
      <c r="AO222" s="780"/>
      <c r="AP222" s="780"/>
      <c r="AQ222" s="780"/>
      <c r="AR222" s="780"/>
      <c r="AS222" s="780"/>
      <c r="AT222" s="780"/>
      <c r="AU222" s="780"/>
      <c r="AV222" s="780"/>
      <c r="AW222" s="780"/>
      <c r="AX222" s="780"/>
      <c r="AY222" s="780"/>
      <c r="AZ222" s="780"/>
      <c r="BA222" s="780"/>
      <c r="BB222" s="780"/>
      <c r="BC222" s="780"/>
      <c r="BD222" s="780"/>
      <c r="BE222" s="780"/>
      <c r="BF222" s="780"/>
      <c r="BG222" s="780"/>
      <c r="BH222" s="780"/>
      <c r="BI222" s="780"/>
      <c r="BJ222" s="780"/>
      <c r="BK222" s="780"/>
      <c r="BL222" s="780"/>
      <c r="BM222" s="780"/>
      <c r="BN222" s="780"/>
      <c r="BO222" s="780"/>
      <c r="BP222" s="780"/>
      <c r="BQ222" s="780"/>
      <c r="BR222" s="780"/>
      <c r="BS222" s="780"/>
      <c r="BT222" s="780"/>
      <c r="BU222" s="780"/>
      <c r="BV222" s="780"/>
      <c r="BW222" s="780"/>
      <c r="BX222" s="780"/>
      <c r="BY222" s="780"/>
      <c r="BZ222" s="780"/>
      <c r="CA222" s="780"/>
      <c r="CB222" s="780"/>
      <c r="CC222" s="780"/>
      <c r="CD222" s="780"/>
      <c r="CE222" s="780"/>
      <c r="CF222" s="780"/>
      <c r="CG222" s="780"/>
      <c r="CH222" s="780"/>
      <c r="CI222" s="780"/>
      <c r="CJ222" s="780"/>
      <c r="CK222" s="780"/>
      <c r="CL222" s="780"/>
      <c r="CM222" s="780"/>
      <c r="CN222" s="780"/>
      <c r="CO222" s="780"/>
      <c r="CP222" s="780"/>
      <c r="CQ222" s="780"/>
      <c r="CR222" s="780"/>
      <c r="CS222" s="780"/>
      <c r="CT222" s="780"/>
      <c r="CU222" s="780"/>
      <c r="CV222" s="780"/>
      <c r="CW222" s="780"/>
      <c r="CX222" s="780"/>
      <c r="CY222" s="780"/>
      <c r="CZ222" s="780"/>
      <c r="DA222" s="780"/>
      <c r="DB222" s="780"/>
      <c r="DC222" s="780"/>
      <c r="DD222" s="780"/>
      <c r="DE222" s="780"/>
      <c r="DF222" s="780"/>
      <c r="DG222" s="780"/>
      <c r="DH222" s="780"/>
      <c r="DI222" s="780"/>
      <c r="DJ222" s="780"/>
      <c r="DK222" s="780"/>
      <c r="DL222" s="780"/>
      <c r="DM222" s="780"/>
      <c r="DN222" s="780"/>
    </row>
    <row r="223" spans="1:118" ht="15.75">
      <c r="A223" s="735"/>
      <c r="B223" s="751" t="s">
        <v>555</v>
      </c>
      <c r="C223" s="757"/>
      <c r="D223" s="753" t="s">
        <v>1594</v>
      </c>
      <c r="E223" s="679">
        <f t="shared" si="108"/>
        <v>0</v>
      </c>
      <c r="F223" s="679"/>
      <c r="G223" s="679"/>
      <c r="H223" s="679"/>
      <c r="I223" s="679"/>
      <c r="J223" s="737"/>
      <c r="K223" s="679"/>
      <c r="L223" s="679"/>
      <c r="M223" s="681"/>
      <c r="AD223" s="780"/>
      <c r="AE223" s="780"/>
      <c r="AF223" s="780"/>
      <c r="AG223" s="780"/>
      <c r="AH223" s="780"/>
      <c r="AI223" s="780"/>
      <c r="AJ223" s="780"/>
      <c r="AK223" s="780"/>
      <c r="AL223" s="780"/>
      <c r="AM223" s="780"/>
      <c r="AN223" s="780"/>
      <c r="AO223" s="780"/>
      <c r="AP223" s="780"/>
      <c r="AQ223" s="780"/>
      <c r="AR223" s="780"/>
      <c r="AS223" s="780"/>
      <c r="AT223" s="780"/>
      <c r="AU223" s="780"/>
      <c r="AV223" s="780"/>
      <c r="AW223" s="780"/>
      <c r="AX223" s="780"/>
      <c r="AY223" s="780"/>
      <c r="AZ223" s="780"/>
      <c r="BA223" s="780"/>
      <c r="BB223" s="780"/>
      <c r="BC223" s="780"/>
      <c r="BD223" s="780"/>
      <c r="BE223" s="780"/>
      <c r="BF223" s="780"/>
      <c r="BG223" s="780"/>
      <c r="BH223" s="780"/>
      <c r="BI223" s="780"/>
      <c r="BJ223" s="780"/>
      <c r="BK223" s="780"/>
      <c r="BL223" s="780"/>
      <c r="BM223" s="780"/>
      <c r="BN223" s="780"/>
      <c r="BO223" s="780"/>
      <c r="BP223" s="780"/>
      <c r="BQ223" s="780"/>
      <c r="BR223" s="780"/>
      <c r="BS223" s="780"/>
      <c r="BT223" s="780"/>
      <c r="BU223" s="780"/>
      <c r="BV223" s="780"/>
      <c r="BW223" s="780"/>
      <c r="BX223" s="780"/>
      <c r="BY223" s="780"/>
      <c r="BZ223" s="780"/>
      <c r="CA223" s="780"/>
      <c r="CB223" s="780"/>
      <c r="CC223" s="780"/>
      <c r="CD223" s="780"/>
      <c r="CE223" s="780"/>
      <c r="CF223" s="780"/>
      <c r="CG223" s="780"/>
      <c r="CH223" s="780"/>
      <c r="CI223" s="780"/>
      <c r="CJ223" s="780"/>
      <c r="CK223" s="780"/>
      <c r="CL223" s="780"/>
      <c r="CM223" s="780"/>
      <c r="CN223" s="780"/>
      <c r="CO223" s="780"/>
      <c r="CP223" s="780"/>
      <c r="CQ223" s="780"/>
      <c r="CR223" s="780"/>
      <c r="CS223" s="780"/>
      <c r="CT223" s="780"/>
      <c r="CU223" s="780"/>
      <c r="CV223" s="780"/>
      <c r="CW223" s="780"/>
      <c r="CX223" s="780"/>
      <c r="CY223" s="780"/>
      <c r="CZ223" s="780"/>
      <c r="DA223" s="780"/>
      <c r="DB223" s="780"/>
      <c r="DC223" s="780"/>
      <c r="DD223" s="780"/>
      <c r="DE223" s="780"/>
      <c r="DF223" s="780"/>
      <c r="DG223" s="780"/>
      <c r="DH223" s="780"/>
      <c r="DI223" s="780"/>
      <c r="DJ223" s="780"/>
      <c r="DK223" s="780"/>
      <c r="DL223" s="780"/>
      <c r="DM223" s="780"/>
      <c r="DN223" s="780"/>
    </row>
    <row r="224" spans="1:13" ht="21.75" customHeight="1">
      <c r="A224" s="735"/>
      <c r="B224" s="751" t="s">
        <v>407</v>
      </c>
      <c r="C224" s="757"/>
      <c r="D224" s="753" t="s">
        <v>1593</v>
      </c>
      <c r="E224" s="679">
        <f t="shared" si="108"/>
        <v>0</v>
      </c>
      <c r="F224" s="679"/>
      <c r="G224" s="679"/>
      <c r="H224" s="679"/>
      <c r="I224" s="679"/>
      <c r="J224" s="737"/>
      <c r="K224" s="679"/>
      <c r="L224" s="679"/>
      <c r="M224" s="681"/>
    </row>
    <row r="225" spans="1:13" ht="27.75" customHeight="1">
      <c r="A225" s="735"/>
      <c r="B225" s="1235" t="s">
        <v>202</v>
      </c>
      <c r="C225" s="1235"/>
      <c r="D225" s="753" t="s">
        <v>1592</v>
      </c>
      <c r="E225" s="679">
        <f t="shared" si="108"/>
        <v>0</v>
      </c>
      <c r="F225" s="679"/>
      <c r="G225" s="679"/>
      <c r="H225" s="679"/>
      <c r="I225" s="679"/>
      <c r="J225" s="737"/>
      <c r="K225" s="679"/>
      <c r="L225" s="679"/>
      <c r="M225" s="681"/>
    </row>
    <row r="226" spans="1:13" ht="15.75">
      <c r="A226" s="731" t="s">
        <v>1591</v>
      </c>
      <c r="B226" s="732"/>
      <c r="C226" s="733"/>
      <c r="D226" s="734" t="s">
        <v>1590</v>
      </c>
      <c r="E226" s="679">
        <f t="shared" si="108"/>
        <v>0</v>
      </c>
      <c r="F226" s="679">
        <f aca="true" t="shared" si="111" ref="F226:M226">F228+F229+F232</f>
        <v>0</v>
      </c>
      <c r="G226" s="679">
        <f t="shared" si="111"/>
        <v>0</v>
      </c>
      <c r="H226" s="679">
        <f t="shared" si="111"/>
        <v>0</v>
      </c>
      <c r="I226" s="679">
        <f t="shared" si="111"/>
        <v>0</v>
      </c>
      <c r="J226" s="679">
        <f t="shared" si="111"/>
        <v>0</v>
      </c>
      <c r="K226" s="679">
        <f t="shared" si="111"/>
        <v>0</v>
      </c>
      <c r="L226" s="679">
        <f t="shared" si="111"/>
        <v>0</v>
      </c>
      <c r="M226" s="681">
        <f t="shared" si="111"/>
        <v>0</v>
      </c>
    </row>
    <row r="227" spans="1:13" ht="15.75">
      <c r="A227" s="735" t="s">
        <v>372</v>
      </c>
      <c r="B227" s="732"/>
      <c r="C227" s="736"/>
      <c r="D227" s="734"/>
      <c r="E227" s="679"/>
      <c r="F227" s="679"/>
      <c r="G227" s="679"/>
      <c r="H227" s="679"/>
      <c r="I227" s="679"/>
      <c r="J227" s="737"/>
      <c r="K227" s="679"/>
      <c r="L227" s="679"/>
      <c r="M227" s="681"/>
    </row>
    <row r="228" spans="1:13" s="745" customFormat="1" ht="15.75">
      <c r="A228" s="781"/>
      <c r="B228" s="782" t="s">
        <v>182</v>
      </c>
      <c r="C228" s="783"/>
      <c r="D228" s="734" t="s">
        <v>1589</v>
      </c>
      <c r="E228" s="679">
        <f aca="true" t="shared" si="112" ref="E228:E234">G228+H228+I228+J228</f>
        <v>0</v>
      </c>
      <c r="F228" s="743"/>
      <c r="G228" s="743"/>
      <c r="H228" s="743"/>
      <c r="I228" s="743"/>
      <c r="J228" s="796"/>
      <c r="K228" s="743"/>
      <c r="L228" s="743"/>
      <c r="M228" s="744"/>
    </row>
    <row r="229" spans="1:13" ht="15.75">
      <c r="A229" s="735"/>
      <c r="B229" s="1235" t="s">
        <v>1588</v>
      </c>
      <c r="C229" s="1235"/>
      <c r="D229" s="753" t="s">
        <v>1587</v>
      </c>
      <c r="E229" s="679">
        <f t="shared" si="112"/>
        <v>0</v>
      </c>
      <c r="F229" s="679">
        <f aca="true" t="shared" si="113" ref="F229:M229">F230+F231</f>
        <v>0</v>
      </c>
      <c r="G229" s="679">
        <f t="shared" si="113"/>
        <v>0</v>
      </c>
      <c r="H229" s="679">
        <f t="shared" si="113"/>
        <v>0</v>
      </c>
      <c r="I229" s="679">
        <f t="shared" si="113"/>
        <v>0</v>
      </c>
      <c r="J229" s="679">
        <f t="shared" si="113"/>
        <v>0</v>
      </c>
      <c r="K229" s="679">
        <f t="shared" si="113"/>
        <v>0</v>
      </c>
      <c r="L229" s="679">
        <f t="shared" si="113"/>
        <v>0</v>
      </c>
      <c r="M229" s="681">
        <f t="shared" si="113"/>
        <v>0</v>
      </c>
    </row>
    <row r="230" spans="1:13" ht="15.75">
      <c r="A230" s="735"/>
      <c r="B230" s="751"/>
      <c r="C230" s="757" t="s">
        <v>359</v>
      </c>
      <c r="D230" s="753" t="s">
        <v>1586</v>
      </c>
      <c r="E230" s="679">
        <f t="shared" si="112"/>
        <v>0</v>
      </c>
      <c r="F230" s="679"/>
      <c r="G230" s="679"/>
      <c r="H230" s="679"/>
      <c r="I230" s="679"/>
      <c r="J230" s="737"/>
      <c r="K230" s="679"/>
      <c r="L230" s="679"/>
      <c r="M230" s="681"/>
    </row>
    <row r="231" spans="1:13" ht="15.75">
      <c r="A231" s="735"/>
      <c r="B231" s="751"/>
      <c r="C231" s="757" t="s">
        <v>632</v>
      </c>
      <c r="D231" s="753" t="s">
        <v>1585</v>
      </c>
      <c r="E231" s="679">
        <f t="shared" si="112"/>
        <v>0</v>
      </c>
      <c r="F231" s="679"/>
      <c r="G231" s="679"/>
      <c r="H231" s="679"/>
      <c r="I231" s="679"/>
      <c r="J231" s="737"/>
      <c r="K231" s="679"/>
      <c r="L231" s="679"/>
      <c r="M231" s="681"/>
    </row>
    <row r="232" spans="1:13" ht="15.75">
      <c r="A232" s="735"/>
      <c r="B232" s="751" t="s">
        <v>113</v>
      </c>
      <c r="C232" s="757"/>
      <c r="D232" s="753" t="s">
        <v>1584</v>
      </c>
      <c r="E232" s="679">
        <f t="shared" si="112"/>
        <v>0</v>
      </c>
      <c r="F232" s="679"/>
      <c r="G232" s="679"/>
      <c r="H232" s="679"/>
      <c r="I232" s="679"/>
      <c r="J232" s="737"/>
      <c r="K232" s="679"/>
      <c r="L232" s="679"/>
      <c r="M232" s="681"/>
    </row>
    <row r="233" spans="1:13" ht="15.75">
      <c r="A233" s="786" t="s">
        <v>1583</v>
      </c>
      <c r="B233" s="787"/>
      <c r="C233" s="788"/>
      <c r="D233" s="678" t="s">
        <v>1582</v>
      </c>
      <c r="E233" s="679">
        <f t="shared" si="112"/>
        <v>0</v>
      </c>
      <c r="F233" s="679">
        <f aca="true" t="shared" si="114" ref="F233:M233">F234+F239+F243+F249</f>
        <v>0</v>
      </c>
      <c r="G233" s="679">
        <f t="shared" si="114"/>
        <v>0</v>
      </c>
      <c r="H233" s="679">
        <f t="shared" si="114"/>
        <v>0</v>
      </c>
      <c r="I233" s="679">
        <f t="shared" si="114"/>
        <v>0</v>
      </c>
      <c r="J233" s="679">
        <f t="shared" si="114"/>
        <v>0</v>
      </c>
      <c r="K233" s="679">
        <f t="shared" si="114"/>
        <v>0</v>
      </c>
      <c r="L233" s="679">
        <f t="shared" si="114"/>
        <v>0</v>
      </c>
      <c r="M233" s="681">
        <f t="shared" si="114"/>
        <v>0</v>
      </c>
    </row>
    <row r="234" spans="1:13" ht="15.75">
      <c r="A234" s="789" t="s">
        <v>1581</v>
      </c>
      <c r="B234" s="790"/>
      <c r="C234" s="788"/>
      <c r="D234" s="734" t="s">
        <v>1580</v>
      </c>
      <c r="E234" s="679">
        <f t="shared" si="112"/>
        <v>0</v>
      </c>
      <c r="F234" s="679">
        <f aca="true" t="shared" si="115" ref="F234:M234">F236</f>
        <v>0</v>
      </c>
      <c r="G234" s="679">
        <f t="shared" si="115"/>
        <v>0</v>
      </c>
      <c r="H234" s="679">
        <f t="shared" si="115"/>
        <v>0</v>
      </c>
      <c r="I234" s="679">
        <f t="shared" si="115"/>
        <v>0</v>
      </c>
      <c r="J234" s="679">
        <f t="shared" si="115"/>
        <v>0</v>
      </c>
      <c r="K234" s="679">
        <f t="shared" si="115"/>
        <v>0</v>
      </c>
      <c r="L234" s="679">
        <f t="shared" si="115"/>
        <v>0</v>
      </c>
      <c r="M234" s="681">
        <f t="shared" si="115"/>
        <v>0</v>
      </c>
    </row>
    <row r="235" spans="1:13" ht="21.75" customHeight="1">
      <c r="A235" s="791" t="s">
        <v>372</v>
      </c>
      <c r="B235" s="792"/>
      <c r="C235" s="793"/>
      <c r="D235" s="734"/>
      <c r="E235" s="679"/>
      <c r="F235" s="679"/>
      <c r="G235" s="679"/>
      <c r="H235" s="679"/>
      <c r="I235" s="679"/>
      <c r="J235" s="737"/>
      <c r="K235" s="679"/>
      <c r="L235" s="679"/>
      <c r="M235" s="681"/>
    </row>
    <row r="236" spans="1:13" ht="15.75">
      <c r="A236" s="791"/>
      <c r="B236" s="1236" t="s">
        <v>1579</v>
      </c>
      <c r="C236" s="1236"/>
      <c r="D236" s="734" t="s">
        <v>1578</v>
      </c>
      <c r="E236" s="679">
        <f>G236+H236+I236+J236</f>
        <v>0</v>
      </c>
      <c r="F236" s="679">
        <f aca="true" t="shared" si="116" ref="F236:M236">F237+F238</f>
        <v>0</v>
      </c>
      <c r="G236" s="679">
        <f t="shared" si="116"/>
        <v>0</v>
      </c>
      <c r="H236" s="679">
        <f t="shared" si="116"/>
        <v>0</v>
      </c>
      <c r="I236" s="679">
        <f t="shared" si="116"/>
        <v>0</v>
      </c>
      <c r="J236" s="679">
        <f t="shared" si="116"/>
        <v>0</v>
      </c>
      <c r="K236" s="679">
        <f t="shared" si="116"/>
        <v>0</v>
      </c>
      <c r="L236" s="679">
        <f t="shared" si="116"/>
        <v>0</v>
      </c>
      <c r="M236" s="681">
        <f t="shared" si="116"/>
        <v>0</v>
      </c>
    </row>
    <row r="237" spans="1:13" ht="15.75">
      <c r="A237" s="791"/>
      <c r="B237" s="792"/>
      <c r="C237" s="793" t="s">
        <v>292</v>
      </c>
      <c r="D237" s="734" t="s">
        <v>1577</v>
      </c>
      <c r="E237" s="679">
        <f>G237+H237+I237+J237</f>
        <v>0</v>
      </c>
      <c r="F237" s="679"/>
      <c r="G237" s="679"/>
      <c r="H237" s="679"/>
      <c r="I237" s="679"/>
      <c r="J237" s="737"/>
      <c r="K237" s="679"/>
      <c r="L237" s="679"/>
      <c r="M237" s="681"/>
    </row>
    <row r="238" spans="1:13" ht="15.75">
      <c r="A238" s="791"/>
      <c r="B238" s="792"/>
      <c r="C238" s="793" t="s">
        <v>1576</v>
      </c>
      <c r="D238" s="734" t="s">
        <v>1575</v>
      </c>
      <c r="E238" s="679">
        <f>G238+H238+I238+J238</f>
        <v>0</v>
      </c>
      <c r="F238" s="679"/>
      <c r="G238" s="679"/>
      <c r="H238" s="679"/>
      <c r="I238" s="679"/>
      <c r="J238" s="737"/>
      <c r="K238" s="679"/>
      <c r="L238" s="679"/>
      <c r="M238" s="681"/>
    </row>
    <row r="239" spans="1:13" ht="15.75">
      <c r="A239" s="786" t="s">
        <v>1574</v>
      </c>
      <c r="B239" s="792"/>
      <c r="C239" s="793"/>
      <c r="D239" s="734" t="s">
        <v>1573</v>
      </c>
      <c r="E239" s="679">
        <f>G239+H239+I239+J239</f>
        <v>0</v>
      </c>
      <c r="F239" s="679">
        <f aca="true" t="shared" si="117" ref="F239:M239">F241+F242</f>
        <v>0</v>
      </c>
      <c r="G239" s="679">
        <f t="shared" si="117"/>
        <v>0</v>
      </c>
      <c r="H239" s="679">
        <f t="shared" si="117"/>
        <v>0</v>
      </c>
      <c r="I239" s="679">
        <f t="shared" si="117"/>
        <v>0</v>
      </c>
      <c r="J239" s="679">
        <f t="shared" si="117"/>
        <v>0</v>
      </c>
      <c r="K239" s="679">
        <f t="shared" si="117"/>
        <v>0</v>
      </c>
      <c r="L239" s="679">
        <f t="shared" si="117"/>
        <v>0</v>
      </c>
      <c r="M239" s="681">
        <f t="shared" si="117"/>
        <v>0</v>
      </c>
    </row>
    <row r="240" spans="1:13" ht="15.75">
      <c r="A240" s="735" t="s">
        <v>372</v>
      </c>
      <c r="B240" s="732"/>
      <c r="C240" s="736"/>
      <c r="D240" s="734"/>
      <c r="E240" s="679"/>
      <c r="F240" s="679"/>
      <c r="G240" s="679"/>
      <c r="H240" s="679"/>
      <c r="I240" s="679"/>
      <c r="J240" s="737"/>
      <c r="K240" s="679"/>
      <c r="L240" s="679"/>
      <c r="M240" s="681"/>
    </row>
    <row r="241" spans="1:13" ht="15.75">
      <c r="A241" s="761"/>
      <c r="B241" s="732" t="s">
        <v>427</v>
      </c>
      <c r="C241" s="736"/>
      <c r="D241" s="734" t="s">
        <v>1572</v>
      </c>
      <c r="E241" s="679">
        <f>G241+H241+I241+J241</f>
        <v>0</v>
      </c>
      <c r="F241" s="679"/>
      <c r="G241" s="679"/>
      <c r="H241" s="679"/>
      <c r="I241" s="679"/>
      <c r="J241" s="737"/>
      <c r="K241" s="679"/>
      <c r="L241" s="679"/>
      <c r="M241" s="681"/>
    </row>
    <row r="242" spans="1:13" ht="15.75">
      <c r="A242" s="761"/>
      <c r="B242" s="732" t="s">
        <v>1571</v>
      </c>
      <c r="C242" s="736"/>
      <c r="D242" s="734" t="s">
        <v>1570</v>
      </c>
      <c r="E242" s="679">
        <f>G242+H242+I242+J242</f>
        <v>0</v>
      </c>
      <c r="F242" s="679"/>
      <c r="G242" s="679"/>
      <c r="H242" s="679"/>
      <c r="I242" s="679"/>
      <c r="J242" s="737"/>
      <c r="K242" s="679"/>
      <c r="L242" s="679"/>
      <c r="M242" s="681"/>
    </row>
    <row r="243" spans="1:13" s="745" customFormat="1" ht="15.75">
      <c r="A243" s="740" t="s">
        <v>1569</v>
      </c>
      <c r="B243" s="747"/>
      <c r="C243" s="794"/>
      <c r="D243" s="678">
        <v>83.06</v>
      </c>
      <c r="E243" s="679">
        <f>G243+H243+I243+J243</f>
        <v>0</v>
      </c>
      <c r="F243" s="743">
        <f aca="true" t="shared" si="118" ref="F243:M243">F245</f>
        <v>0</v>
      </c>
      <c r="G243" s="743">
        <f t="shared" si="118"/>
        <v>0</v>
      </c>
      <c r="H243" s="743">
        <f t="shared" si="118"/>
        <v>0</v>
      </c>
      <c r="I243" s="743">
        <f t="shared" si="118"/>
        <v>0</v>
      </c>
      <c r="J243" s="743">
        <f t="shared" si="118"/>
        <v>0</v>
      </c>
      <c r="K243" s="743">
        <f t="shared" si="118"/>
        <v>0</v>
      </c>
      <c r="L243" s="743">
        <f t="shared" si="118"/>
        <v>0</v>
      </c>
      <c r="M243" s="744">
        <f t="shared" si="118"/>
        <v>0</v>
      </c>
    </row>
    <row r="244" spans="1:13" s="745" customFormat="1" ht="15.75">
      <c r="A244" s="781" t="s">
        <v>372</v>
      </c>
      <c r="B244" s="795"/>
      <c r="C244" s="783"/>
      <c r="D244" s="734"/>
      <c r="E244" s="679"/>
      <c r="F244" s="743"/>
      <c r="G244" s="743"/>
      <c r="H244" s="743"/>
      <c r="I244" s="743"/>
      <c r="J244" s="796"/>
      <c r="K244" s="743"/>
      <c r="L244" s="743"/>
      <c r="M244" s="744"/>
    </row>
    <row r="245" spans="1:13" s="745" customFormat="1" ht="15.75">
      <c r="A245" s="762"/>
      <c r="B245" s="747" t="s">
        <v>1568</v>
      </c>
      <c r="C245" s="794"/>
      <c r="D245" s="734" t="s">
        <v>1567</v>
      </c>
      <c r="E245" s="679">
        <f>G245+H245+I245+J245</f>
        <v>0</v>
      </c>
      <c r="F245" s="743">
        <f aca="true" t="shared" si="119" ref="F245:M245">F246+F247+F248</f>
        <v>0</v>
      </c>
      <c r="G245" s="743">
        <f t="shared" si="119"/>
        <v>0</v>
      </c>
      <c r="H245" s="743">
        <f t="shared" si="119"/>
        <v>0</v>
      </c>
      <c r="I245" s="743">
        <f t="shared" si="119"/>
        <v>0</v>
      </c>
      <c r="J245" s="743">
        <f t="shared" si="119"/>
        <v>0</v>
      </c>
      <c r="K245" s="743">
        <f t="shared" si="119"/>
        <v>0</v>
      </c>
      <c r="L245" s="743">
        <f t="shared" si="119"/>
        <v>0</v>
      </c>
      <c r="M245" s="744">
        <f t="shared" si="119"/>
        <v>0</v>
      </c>
    </row>
    <row r="246" spans="1:13" s="745" customFormat="1" ht="15.75">
      <c r="A246" s="762"/>
      <c r="B246" s="747"/>
      <c r="C246" s="755" t="s">
        <v>156</v>
      </c>
      <c r="D246" s="734" t="s">
        <v>1566</v>
      </c>
      <c r="E246" s="679">
        <f>G246+H246+I246+J246</f>
        <v>0</v>
      </c>
      <c r="F246" s="743"/>
      <c r="G246" s="743"/>
      <c r="H246" s="743"/>
      <c r="I246" s="743"/>
      <c r="J246" s="796"/>
      <c r="K246" s="743"/>
      <c r="L246" s="743"/>
      <c r="M246" s="744"/>
    </row>
    <row r="247" spans="1:13" s="745" customFormat="1" ht="15.75">
      <c r="A247" s="762"/>
      <c r="B247" s="747"/>
      <c r="C247" s="755" t="s">
        <v>8</v>
      </c>
      <c r="D247" s="734" t="s">
        <v>1565</v>
      </c>
      <c r="E247" s="679">
        <f>G247+H247+I247+J247</f>
        <v>0</v>
      </c>
      <c r="F247" s="743"/>
      <c r="G247" s="743"/>
      <c r="H247" s="743"/>
      <c r="I247" s="743"/>
      <c r="J247" s="796"/>
      <c r="K247" s="743"/>
      <c r="L247" s="743"/>
      <c r="M247" s="744"/>
    </row>
    <row r="248" spans="1:13" s="745" customFormat="1" ht="15.75">
      <c r="A248" s="762"/>
      <c r="B248" s="747"/>
      <c r="C248" s="763" t="s">
        <v>514</v>
      </c>
      <c r="D248" s="768" t="s">
        <v>1564</v>
      </c>
      <c r="E248" s="679">
        <f>G248+H248+I248+J248</f>
        <v>0</v>
      </c>
      <c r="F248" s="743"/>
      <c r="G248" s="743"/>
      <c r="H248" s="743"/>
      <c r="I248" s="743"/>
      <c r="J248" s="796"/>
      <c r="K248" s="743"/>
      <c r="L248" s="743"/>
      <c r="M248" s="744"/>
    </row>
    <row r="249" spans="1:13" ht="15.75">
      <c r="A249" s="731" t="s">
        <v>1563</v>
      </c>
      <c r="B249" s="732"/>
      <c r="C249" s="733"/>
      <c r="D249" s="734" t="s">
        <v>1562</v>
      </c>
      <c r="E249" s="679">
        <f>G249+H249+I249+J249</f>
        <v>0</v>
      </c>
      <c r="F249" s="679">
        <f aca="true" t="shared" si="120" ref="F249:M249">F251+F255+F257</f>
        <v>0</v>
      </c>
      <c r="G249" s="679">
        <f t="shared" si="120"/>
        <v>0</v>
      </c>
      <c r="H249" s="679">
        <f t="shared" si="120"/>
        <v>0</v>
      </c>
      <c r="I249" s="679">
        <f t="shared" si="120"/>
        <v>0</v>
      </c>
      <c r="J249" s="679">
        <f t="shared" si="120"/>
        <v>0</v>
      </c>
      <c r="K249" s="679">
        <f t="shared" si="120"/>
        <v>0</v>
      </c>
      <c r="L249" s="679">
        <f t="shared" si="120"/>
        <v>0</v>
      </c>
      <c r="M249" s="681">
        <f t="shared" si="120"/>
        <v>0</v>
      </c>
    </row>
    <row r="250" spans="1:13" ht="15.75">
      <c r="A250" s="735" t="s">
        <v>372</v>
      </c>
      <c r="B250" s="732"/>
      <c r="C250" s="736"/>
      <c r="D250" s="734"/>
      <c r="E250" s="679"/>
      <c r="F250" s="679"/>
      <c r="G250" s="679"/>
      <c r="H250" s="679"/>
      <c r="I250" s="679"/>
      <c r="J250" s="737"/>
      <c r="K250" s="679"/>
      <c r="L250" s="679"/>
      <c r="M250" s="681"/>
    </row>
    <row r="251" spans="1:13" ht="15.75">
      <c r="A251" s="735"/>
      <c r="B251" s="751" t="s">
        <v>1561</v>
      </c>
      <c r="C251" s="758"/>
      <c r="D251" s="753" t="s">
        <v>1560</v>
      </c>
      <c r="E251" s="679">
        <f aca="true" t="shared" si="121" ref="E251:E262">G251+H251+I251+J251</f>
        <v>0</v>
      </c>
      <c r="F251" s="679">
        <f aca="true" t="shared" si="122" ref="F251:M251">F252+F253+F254</f>
        <v>0</v>
      </c>
      <c r="G251" s="679">
        <f t="shared" si="122"/>
        <v>0</v>
      </c>
      <c r="H251" s="679">
        <f t="shared" si="122"/>
        <v>0</v>
      </c>
      <c r="I251" s="679">
        <f t="shared" si="122"/>
        <v>0</v>
      </c>
      <c r="J251" s="679">
        <f t="shared" si="122"/>
        <v>0</v>
      </c>
      <c r="K251" s="679">
        <f t="shared" si="122"/>
        <v>0</v>
      </c>
      <c r="L251" s="679">
        <f t="shared" si="122"/>
        <v>0</v>
      </c>
      <c r="M251" s="681">
        <f t="shared" si="122"/>
        <v>0</v>
      </c>
    </row>
    <row r="252" spans="1:13" ht="15.75">
      <c r="A252" s="735"/>
      <c r="B252" s="751"/>
      <c r="C252" s="759" t="s">
        <v>432</v>
      </c>
      <c r="D252" s="797" t="s">
        <v>1559</v>
      </c>
      <c r="E252" s="679">
        <f t="shared" si="121"/>
        <v>0</v>
      </c>
      <c r="F252" s="679"/>
      <c r="G252" s="679"/>
      <c r="H252" s="679"/>
      <c r="I252" s="679"/>
      <c r="J252" s="737"/>
      <c r="K252" s="679"/>
      <c r="L252" s="679"/>
      <c r="M252" s="681"/>
    </row>
    <row r="253" spans="1:13" ht="15.75">
      <c r="A253" s="765"/>
      <c r="B253" s="798"/>
      <c r="C253" s="799" t="s">
        <v>433</v>
      </c>
      <c r="D253" s="797" t="s">
        <v>1558</v>
      </c>
      <c r="E253" s="679">
        <f t="shared" si="121"/>
        <v>0</v>
      </c>
      <c r="F253" s="679"/>
      <c r="G253" s="679"/>
      <c r="H253" s="679"/>
      <c r="I253" s="679"/>
      <c r="J253" s="737"/>
      <c r="K253" s="679"/>
      <c r="L253" s="679"/>
      <c r="M253" s="681"/>
    </row>
    <row r="254" spans="1:13" ht="15.75">
      <c r="A254" s="735"/>
      <c r="B254" s="751"/>
      <c r="C254" s="757" t="s">
        <v>434</v>
      </c>
      <c r="D254" s="797" t="s">
        <v>1557</v>
      </c>
      <c r="E254" s="679">
        <f t="shared" si="121"/>
        <v>0</v>
      </c>
      <c r="F254" s="679"/>
      <c r="G254" s="679"/>
      <c r="H254" s="679"/>
      <c r="I254" s="679"/>
      <c r="J254" s="737"/>
      <c r="K254" s="679"/>
      <c r="L254" s="679"/>
      <c r="M254" s="681"/>
    </row>
    <row r="255" spans="1:13" ht="15.75">
      <c r="A255" s="735"/>
      <c r="B255" s="751" t="s">
        <v>1556</v>
      </c>
      <c r="C255" s="757"/>
      <c r="D255" s="753" t="s">
        <v>1555</v>
      </c>
      <c r="E255" s="679">
        <f t="shared" si="121"/>
        <v>0</v>
      </c>
      <c r="F255" s="679">
        <f aca="true" t="shared" si="123" ref="F255:M255">F256</f>
        <v>0</v>
      </c>
      <c r="G255" s="679">
        <f t="shared" si="123"/>
        <v>0</v>
      </c>
      <c r="H255" s="679">
        <f t="shared" si="123"/>
        <v>0</v>
      </c>
      <c r="I255" s="679">
        <f t="shared" si="123"/>
        <v>0</v>
      </c>
      <c r="J255" s="679">
        <f t="shared" si="123"/>
        <v>0</v>
      </c>
      <c r="K255" s="679">
        <f t="shared" si="123"/>
        <v>0</v>
      </c>
      <c r="L255" s="679">
        <f t="shared" si="123"/>
        <v>0</v>
      </c>
      <c r="M255" s="681">
        <f t="shared" si="123"/>
        <v>0</v>
      </c>
    </row>
    <row r="256" spans="1:13" ht="15.75">
      <c r="A256" s="735"/>
      <c r="B256" s="751"/>
      <c r="C256" s="757" t="s">
        <v>218</v>
      </c>
      <c r="D256" s="753" t="s">
        <v>1554</v>
      </c>
      <c r="E256" s="679">
        <f t="shared" si="121"/>
        <v>0</v>
      </c>
      <c r="F256" s="679"/>
      <c r="G256" s="679"/>
      <c r="H256" s="679"/>
      <c r="I256" s="679"/>
      <c r="J256" s="737"/>
      <c r="K256" s="679"/>
      <c r="L256" s="679"/>
      <c r="M256" s="681"/>
    </row>
    <row r="257" spans="1:13" ht="15.75">
      <c r="A257" s="735"/>
      <c r="B257" s="751" t="s">
        <v>402</v>
      </c>
      <c r="C257" s="800"/>
      <c r="D257" s="753" t="s">
        <v>1553</v>
      </c>
      <c r="E257" s="679">
        <f t="shared" si="121"/>
        <v>0</v>
      </c>
      <c r="F257" s="679"/>
      <c r="G257" s="679"/>
      <c r="H257" s="679"/>
      <c r="I257" s="679"/>
      <c r="J257" s="737"/>
      <c r="K257" s="679"/>
      <c r="L257" s="679"/>
      <c r="M257" s="681"/>
    </row>
    <row r="258" spans="1:13" ht="15.75">
      <c r="A258" s="761" t="s">
        <v>1552</v>
      </c>
      <c r="B258" s="801"/>
      <c r="C258" s="802"/>
      <c r="D258" s="770" t="s">
        <v>1551</v>
      </c>
      <c r="E258" s="679">
        <f t="shared" si="121"/>
        <v>0</v>
      </c>
      <c r="F258" s="679">
        <f aca="true" t="shared" si="124" ref="F258:M258">F259</f>
        <v>0</v>
      </c>
      <c r="G258" s="679">
        <f t="shared" si="124"/>
        <v>0</v>
      </c>
      <c r="H258" s="679">
        <f t="shared" si="124"/>
        <v>0</v>
      </c>
      <c r="I258" s="679">
        <f t="shared" si="124"/>
        <v>0</v>
      </c>
      <c r="J258" s="679">
        <f t="shared" si="124"/>
        <v>0</v>
      </c>
      <c r="K258" s="679">
        <f t="shared" si="124"/>
        <v>0</v>
      </c>
      <c r="L258" s="679">
        <f t="shared" si="124"/>
        <v>0</v>
      </c>
      <c r="M258" s="681">
        <f t="shared" si="124"/>
        <v>0</v>
      </c>
    </row>
    <row r="259" spans="1:13" ht="16.5" thickBot="1">
      <c r="A259" s="803" t="s">
        <v>1371</v>
      </c>
      <c r="B259" s="804"/>
      <c r="C259" s="805"/>
      <c r="D259" s="806" t="s">
        <v>1550</v>
      </c>
      <c r="E259" s="679">
        <f t="shared" si="121"/>
        <v>0</v>
      </c>
      <c r="F259" s="807"/>
      <c r="G259" s="807"/>
      <c r="H259" s="807"/>
      <c r="I259" s="807"/>
      <c r="J259" s="814"/>
      <c r="K259" s="807"/>
      <c r="L259" s="807"/>
      <c r="M259" s="808"/>
    </row>
    <row r="260" spans="1:13" ht="36" customHeight="1">
      <c r="A260" s="1240" t="s">
        <v>1692</v>
      </c>
      <c r="B260" s="1241"/>
      <c r="C260" s="1241"/>
      <c r="D260" s="725"/>
      <c r="E260" s="726">
        <f t="shared" si="121"/>
        <v>96006</v>
      </c>
      <c r="F260" s="726">
        <f aca="true" t="shared" si="125" ref="F260:M260">F261+F269+F279+F330+F349</f>
        <v>0</v>
      </c>
      <c r="G260" s="726">
        <f t="shared" si="125"/>
        <v>50686</v>
      </c>
      <c r="H260" s="726">
        <f t="shared" si="125"/>
        <v>45320</v>
      </c>
      <c r="I260" s="726">
        <f t="shared" si="125"/>
        <v>0</v>
      </c>
      <c r="J260" s="726">
        <f t="shared" si="125"/>
        <v>0</v>
      </c>
      <c r="K260" s="726">
        <f t="shared" si="125"/>
        <v>101094</v>
      </c>
      <c r="L260" s="726">
        <f t="shared" si="125"/>
        <v>106148</v>
      </c>
      <c r="M260" s="727">
        <f t="shared" si="125"/>
        <v>110925</v>
      </c>
    </row>
    <row r="261" spans="1:13" ht="15.75">
      <c r="A261" s="1242" t="s">
        <v>1691</v>
      </c>
      <c r="B261" s="1243"/>
      <c r="C261" s="1243"/>
      <c r="D261" s="728" t="s">
        <v>1690</v>
      </c>
      <c r="E261" s="729">
        <f t="shared" si="121"/>
        <v>0</v>
      </c>
      <c r="F261" s="729">
        <f aca="true" t="shared" si="126" ref="F261:M261">F262+F266</f>
        <v>0</v>
      </c>
      <c r="G261" s="729">
        <f t="shared" si="126"/>
        <v>0</v>
      </c>
      <c r="H261" s="729">
        <f t="shared" si="126"/>
        <v>0</v>
      </c>
      <c r="I261" s="729">
        <f t="shared" si="126"/>
        <v>0</v>
      </c>
      <c r="J261" s="729">
        <f t="shared" si="126"/>
        <v>0</v>
      </c>
      <c r="K261" s="729">
        <f t="shared" si="126"/>
        <v>0</v>
      </c>
      <c r="L261" s="729">
        <f t="shared" si="126"/>
        <v>0</v>
      </c>
      <c r="M261" s="730">
        <f t="shared" si="126"/>
        <v>0</v>
      </c>
    </row>
    <row r="262" spans="1:13" ht="19.5" customHeight="1">
      <c r="A262" s="731" t="s">
        <v>1689</v>
      </c>
      <c r="B262" s="732"/>
      <c r="C262" s="733"/>
      <c r="D262" s="734" t="s">
        <v>1688</v>
      </c>
      <c r="E262" s="729">
        <f t="shared" si="121"/>
        <v>0</v>
      </c>
      <c r="F262" s="679">
        <f aca="true" t="shared" si="127" ref="F262:M262">F264</f>
        <v>0</v>
      </c>
      <c r="G262" s="679">
        <f t="shared" si="127"/>
        <v>0</v>
      </c>
      <c r="H262" s="679">
        <f t="shared" si="127"/>
        <v>0</v>
      </c>
      <c r="I262" s="679">
        <f t="shared" si="127"/>
        <v>0</v>
      </c>
      <c r="J262" s="679">
        <f t="shared" si="127"/>
        <v>0</v>
      </c>
      <c r="K262" s="679">
        <f t="shared" si="127"/>
        <v>0</v>
      </c>
      <c r="L262" s="679">
        <f t="shared" si="127"/>
        <v>0</v>
      </c>
      <c r="M262" s="681">
        <f t="shared" si="127"/>
        <v>0</v>
      </c>
    </row>
    <row r="263" spans="1:13" ht="15.75">
      <c r="A263" s="735" t="s">
        <v>372</v>
      </c>
      <c r="B263" s="732"/>
      <c r="C263" s="736"/>
      <c r="D263" s="734"/>
      <c r="E263" s="729"/>
      <c r="F263" s="679"/>
      <c r="G263" s="679"/>
      <c r="H263" s="679"/>
      <c r="I263" s="679"/>
      <c r="J263" s="737"/>
      <c r="K263" s="679"/>
      <c r="L263" s="679"/>
      <c r="M263" s="681"/>
    </row>
    <row r="264" spans="1:13" ht="15.75">
      <c r="A264" s="738"/>
      <c r="B264" s="739" t="s">
        <v>1687</v>
      </c>
      <c r="C264" s="736"/>
      <c r="D264" s="734" t="s">
        <v>1686</v>
      </c>
      <c r="E264" s="729">
        <f aca="true" t="shared" si="128" ref="E264:E270">G264+H264+I264+J264</f>
        <v>0</v>
      </c>
      <c r="F264" s="679">
        <f aca="true" t="shared" si="129" ref="F264:M264">F265</f>
        <v>0</v>
      </c>
      <c r="G264" s="679">
        <f t="shared" si="129"/>
        <v>0</v>
      </c>
      <c r="H264" s="679">
        <f t="shared" si="129"/>
        <v>0</v>
      </c>
      <c r="I264" s="679">
        <f t="shared" si="129"/>
        <v>0</v>
      </c>
      <c r="J264" s="679">
        <f t="shared" si="129"/>
        <v>0</v>
      </c>
      <c r="K264" s="679">
        <f t="shared" si="129"/>
        <v>0</v>
      </c>
      <c r="L264" s="679">
        <f t="shared" si="129"/>
        <v>0</v>
      </c>
      <c r="M264" s="681">
        <f t="shared" si="129"/>
        <v>0</v>
      </c>
    </row>
    <row r="265" spans="1:13" ht="15.75">
      <c r="A265" s="738"/>
      <c r="B265" s="739"/>
      <c r="C265" s="736" t="s">
        <v>66</v>
      </c>
      <c r="D265" s="734" t="s">
        <v>1685</v>
      </c>
      <c r="E265" s="729">
        <f t="shared" si="128"/>
        <v>0</v>
      </c>
      <c r="F265" s="679"/>
      <c r="G265" s="679"/>
      <c r="H265" s="679"/>
      <c r="I265" s="679"/>
      <c r="J265" s="737"/>
      <c r="K265" s="679"/>
      <c r="L265" s="679"/>
      <c r="M265" s="681"/>
    </row>
    <row r="266" spans="1:13" s="745" customFormat="1" ht="15.75">
      <c r="A266" s="740" t="s">
        <v>1684</v>
      </c>
      <c r="B266" s="741"/>
      <c r="C266" s="742"/>
      <c r="D266" s="678" t="s">
        <v>1683</v>
      </c>
      <c r="E266" s="729">
        <f t="shared" si="128"/>
        <v>0</v>
      </c>
      <c r="F266" s="743">
        <f aca="true" t="shared" si="130" ref="F266:M266">F267+F268</f>
        <v>0</v>
      </c>
      <c r="G266" s="743">
        <f t="shared" si="130"/>
        <v>0</v>
      </c>
      <c r="H266" s="743">
        <f t="shared" si="130"/>
        <v>0</v>
      </c>
      <c r="I266" s="743">
        <f t="shared" si="130"/>
        <v>0</v>
      </c>
      <c r="J266" s="743">
        <f t="shared" si="130"/>
        <v>0</v>
      </c>
      <c r="K266" s="743">
        <f t="shared" si="130"/>
        <v>0</v>
      </c>
      <c r="L266" s="743">
        <f t="shared" si="130"/>
        <v>0</v>
      </c>
      <c r="M266" s="744">
        <f t="shared" si="130"/>
        <v>0</v>
      </c>
    </row>
    <row r="267" spans="1:13" s="745" customFormat="1" ht="15.75">
      <c r="A267" s="746"/>
      <c r="B267" s="747" t="s">
        <v>392</v>
      </c>
      <c r="C267" s="742"/>
      <c r="D267" s="734" t="s">
        <v>1682</v>
      </c>
      <c r="E267" s="729">
        <f t="shared" si="128"/>
        <v>0</v>
      </c>
      <c r="F267" s="743"/>
      <c r="G267" s="743"/>
      <c r="H267" s="743"/>
      <c r="I267" s="743"/>
      <c r="J267" s="796"/>
      <c r="K267" s="743"/>
      <c r="L267" s="743"/>
      <c r="M267" s="744"/>
    </row>
    <row r="268" spans="1:13" s="745" customFormat="1" ht="15.75">
      <c r="A268" s="748"/>
      <c r="B268" s="749" t="s">
        <v>409</v>
      </c>
      <c r="C268" s="750"/>
      <c r="D268" s="734" t="s">
        <v>1681</v>
      </c>
      <c r="E268" s="729">
        <f t="shared" si="128"/>
        <v>0</v>
      </c>
      <c r="F268" s="743"/>
      <c r="G268" s="743"/>
      <c r="H268" s="743"/>
      <c r="I268" s="743"/>
      <c r="J268" s="796"/>
      <c r="K268" s="743"/>
      <c r="L268" s="743"/>
      <c r="M268" s="744"/>
    </row>
    <row r="269" spans="1:13" ht="37.5" customHeight="1">
      <c r="A269" s="1231" t="s">
        <v>1680</v>
      </c>
      <c r="B269" s="1232"/>
      <c r="C269" s="1232"/>
      <c r="D269" s="678" t="s">
        <v>1679</v>
      </c>
      <c r="E269" s="729">
        <f t="shared" si="128"/>
        <v>0</v>
      </c>
      <c r="F269" s="679">
        <f aca="true" t="shared" si="131" ref="F269:M269">F270+F273</f>
        <v>0</v>
      </c>
      <c r="G269" s="679">
        <f t="shared" si="131"/>
        <v>0</v>
      </c>
      <c r="H269" s="679">
        <f t="shared" si="131"/>
        <v>0</v>
      </c>
      <c r="I269" s="679">
        <f t="shared" si="131"/>
        <v>0</v>
      </c>
      <c r="J269" s="679">
        <f t="shared" si="131"/>
        <v>0</v>
      </c>
      <c r="K269" s="679">
        <f t="shared" si="131"/>
        <v>0</v>
      </c>
      <c r="L269" s="679">
        <f t="shared" si="131"/>
        <v>0</v>
      </c>
      <c r="M269" s="681">
        <f t="shared" si="131"/>
        <v>0</v>
      </c>
    </row>
    <row r="270" spans="1:13" ht="15.75">
      <c r="A270" s="731" t="s">
        <v>1678</v>
      </c>
      <c r="B270" s="732"/>
      <c r="C270" s="733"/>
      <c r="D270" s="734" t="s">
        <v>1677</v>
      </c>
      <c r="E270" s="729">
        <f t="shared" si="128"/>
        <v>0</v>
      </c>
      <c r="F270" s="679">
        <f aca="true" t="shared" si="132" ref="F270:M270">F272</f>
        <v>0</v>
      </c>
      <c r="G270" s="679">
        <f t="shared" si="132"/>
        <v>0</v>
      </c>
      <c r="H270" s="679">
        <f t="shared" si="132"/>
        <v>0</v>
      </c>
      <c r="I270" s="679">
        <f t="shared" si="132"/>
        <v>0</v>
      </c>
      <c r="J270" s="679">
        <f t="shared" si="132"/>
        <v>0</v>
      </c>
      <c r="K270" s="679">
        <f t="shared" si="132"/>
        <v>0</v>
      </c>
      <c r="L270" s="679">
        <f t="shared" si="132"/>
        <v>0</v>
      </c>
      <c r="M270" s="681">
        <f t="shared" si="132"/>
        <v>0</v>
      </c>
    </row>
    <row r="271" spans="1:13" ht="15.75">
      <c r="A271" s="735" t="s">
        <v>372</v>
      </c>
      <c r="B271" s="732"/>
      <c r="C271" s="736"/>
      <c r="D271" s="734"/>
      <c r="E271" s="729"/>
      <c r="F271" s="679"/>
      <c r="G271" s="679"/>
      <c r="H271" s="679"/>
      <c r="I271" s="679"/>
      <c r="J271" s="737"/>
      <c r="K271" s="679"/>
      <c r="L271" s="679"/>
      <c r="M271" s="681"/>
    </row>
    <row r="272" spans="1:13" ht="15.75">
      <c r="A272" s="735"/>
      <c r="B272" s="751" t="s">
        <v>410</v>
      </c>
      <c r="C272" s="752"/>
      <c r="D272" s="753" t="s">
        <v>1676</v>
      </c>
      <c r="E272" s="729">
        <f aca="true" t="shared" si="133" ref="E272:E280">G272+H272+I272+J272</f>
        <v>0</v>
      </c>
      <c r="F272" s="679"/>
      <c r="G272" s="679"/>
      <c r="H272" s="679"/>
      <c r="I272" s="679"/>
      <c r="J272" s="737"/>
      <c r="K272" s="679"/>
      <c r="L272" s="679"/>
      <c r="M272" s="681"/>
    </row>
    <row r="273" spans="1:13" ht="15.75">
      <c r="A273" s="1231" t="s">
        <v>1675</v>
      </c>
      <c r="B273" s="1232"/>
      <c r="C273" s="1232"/>
      <c r="D273" s="734" t="s">
        <v>1674</v>
      </c>
      <c r="E273" s="729">
        <f t="shared" si="133"/>
        <v>0</v>
      </c>
      <c r="F273" s="679">
        <f aca="true" t="shared" si="134" ref="F273:M273">F275+F277+F278</f>
        <v>0</v>
      </c>
      <c r="G273" s="679">
        <f t="shared" si="134"/>
        <v>0</v>
      </c>
      <c r="H273" s="679">
        <f t="shared" si="134"/>
        <v>0</v>
      </c>
      <c r="I273" s="679">
        <f t="shared" si="134"/>
        <v>0</v>
      </c>
      <c r="J273" s="679">
        <f t="shared" si="134"/>
        <v>0</v>
      </c>
      <c r="K273" s="679">
        <f t="shared" si="134"/>
        <v>0</v>
      </c>
      <c r="L273" s="679">
        <f t="shared" si="134"/>
        <v>0</v>
      </c>
      <c r="M273" s="681">
        <f t="shared" si="134"/>
        <v>0</v>
      </c>
    </row>
    <row r="274" spans="1:13" ht="15.75">
      <c r="A274" s="735" t="s">
        <v>372</v>
      </c>
      <c r="B274" s="732"/>
      <c r="C274" s="736"/>
      <c r="D274" s="734"/>
      <c r="E274" s="729">
        <f t="shared" si="133"/>
        <v>0</v>
      </c>
      <c r="F274" s="679"/>
      <c r="G274" s="679"/>
      <c r="H274" s="679"/>
      <c r="I274" s="679"/>
      <c r="J274" s="737"/>
      <c r="K274" s="679"/>
      <c r="L274" s="679"/>
      <c r="M274" s="681"/>
    </row>
    <row r="275" spans="1:13" s="745" customFormat="1" ht="15.75">
      <c r="A275" s="748"/>
      <c r="B275" s="754" t="s">
        <v>1673</v>
      </c>
      <c r="C275" s="742"/>
      <c r="D275" s="734" t="s">
        <v>1672</v>
      </c>
      <c r="E275" s="729">
        <f t="shared" si="133"/>
        <v>0</v>
      </c>
      <c r="F275" s="743">
        <f aca="true" t="shared" si="135" ref="F275:M275">F276</f>
        <v>0</v>
      </c>
      <c r="G275" s="743">
        <f t="shared" si="135"/>
        <v>0</v>
      </c>
      <c r="H275" s="743">
        <f t="shared" si="135"/>
        <v>0</v>
      </c>
      <c r="I275" s="743">
        <f t="shared" si="135"/>
        <v>0</v>
      </c>
      <c r="J275" s="743">
        <f t="shared" si="135"/>
        <v>0</v>
      </c>
      <c r="K275" s="743">
        <f t="shared" si="135"/>
        <v>0</v>
      </c>
      <c r="L275" s="743">
        <f t="shared" si="135"/>
        <v>0</v>
      </c>
      <c r="M275" s="744">
        <f t="shared" si="135"/>
        <v>0</v>
      </c>
    </row>
    <row r="276" spans="1:13" s="745" customFormat="1" ht="15.75">
      <c r="A276" s="748"/>
      <c r="B276" s="754"/>
      <c r="C276" s="755" t="s">
        <v>245</v>
      </c>
      <c r="D276" s="734" t="s">
        <v>1671</v>
      </c>
      <c r="E276" s="729">
        <f t="shared" si="133"/>
        <v>0</v>
      </c>
      <c r="F276" s="743"/>
      <c r="G276" s="743"/>
      <c r="H276" s="743"/>
      <c r="I276" s="743"/>
      <c r="J276" s="796"/>
      <c r="K276" s="743"/>
      <c r="L276" s="743"/>
      <c r="M276" s="744"/>
    </row>
    <row r="277" spans="1:13" ht="15.75">
      <c r="A277" s="738"/>
      <c r="B277" s="1239" t="s">
        <v>1670</v>
      </c>
      <c r="C277" s="1239"/>
      <c r="D277" s="753" t="s">
        <v>1669</v>
      </c>
      <c r="E277" s="729">
        <f t="shared" si="133"/>
        <v>0</v>
      </c>
      <c r="F277" s="679"/>
      <c r="G277" s="679"/>
      <c r="H277" s="679"/>
      <c r="I277" s="679"/>
      <c r="J277" s="737"/>
      <c r="K277" s="679"/>
      <c r="L277" s="679"/>
      <c r="M277" s="681"/>
    </row>
    <row r="278" spans="1:13" ht="15.75">
      <c r="A278" s="738"/>
      <c r="B278" s="739" t="s">
        <v>1668</v>
      </c>
      <c r="C278" s="736"/>
      <c r="D278" s="753" t="s">
        <v>1667</v>
      </c>
      <c r="E278" s="729">
        <f t="shared" si="133"/>
        <v>0</v>
      </c>
      <c r="F278" s="679"/>
      <c r="G278" s="679"/>
      <c r="H278" s="679"/>
      <c r="I278" s="679"/>
      <c r="J278" s="737"/>
      <c r="K278" s="679"/>
      <c r="L278" s="679"/>
      <c r="M278" s="681"/>
    </row>
    <row r="279" spans="1:13" ht="15.75">
      <c r="A279" s="1231" t="s">
        <v>1666</v>
      </c>
      <c r="B279" s="1232"/>
      <c r="C279" s="1232"/>
      <c r="D279" s="756" t="s">
        <v>1665</v>
      </c>
      <c r="E279" s="729">
        <f t="shared" si="133"/>
        <v>93480</v>
      </c>
      <c r="F279" s="679">
        <f aca="true" t="shared" si="136" ref="F279:M279">F280+F296+F304+F321</f>
        <v>0</v>
      </c>
      <c r="G279" s="679">
        <f t="shared" si="136"/>
        <v>48160</v>
      </c>
      <c r="H279" s="679">
        <f t="shared" si="136"/>
        <v>45320</v>
      </c>
      <c r="I279" s="679">
        <f t="shared" si="136"/>
        <v>0</v>
      </c>
      <c r="J279" s="679">
        <f t="shared" si="136"/>
        <v>0</v>
      </c>
      <c r="K279" s="679">
        <f t="shared" si="136"/>
        <v>98434</v>
      </c>
      <c r="L279" s="679">
        <f t="shared" si="136"/>
        <v>103355</v>
      </c>
      <c r="M279" s="681">
        <f t="shared" si="136"/>
        <v>108006</v>
      </c>
    </row>
    <row r="280" spans="1:13" ht="15.75">
      <c r="A280" s="1231" t="s">
        <v>1664</v>
      </c>
      <c r="B280" s="1232"/>
      <c r="C280" s="1232"/>
      <c r="D280" s="734" t="s">
        <v>1663</v>
      </c>
      <c r="E280" s="729">
        <f t="shared" si="133"/>
        <v>93480</v>
      </c>
      <c r="F280" s="679">
        <f aca="true" t="shared" si="137" ref="F280:M280">F282+F285+F289+F290+F292+F295</f>
        <v>0</v>
      </c>
      <c r="G280" s="679">
        <f t="shared" si="137"/>
        <v>48160</v>
      </c>
      <c r="H280" s="679">
        <f t="shared" si="137"/>
        <v>45320</v>
      </c>
      <c r="I280" s="679">
        <f t="shared" si="137"/>
        <v>0</v>
      </c>
      <c r="J280" s="679">
        <f t="shared" si="137"/>
        <v>0</v>
      </c>
      <c r="K280" s="679">
        <f t="shared" si="137"/>
        <v>98434</v>
      </c>
      <c r="L280" s="679">
        <f t="shared" si="137"/>
        <v>103355</v>
      </c>
      <c r="M280" s="681">
        <f t="shared" si="137"/>
        <v>108006</v>
      </c>
    </row>
    <row r="281" spans="1:13" ht="15.75">
      <c r="A281" s="735" t="s">
        <v>372</v>
      </c>
      <c r="B281" s="732"/>
      <c r="C281" s="736"/>
      <c r="D281" s="734"/>
      <c r="E281" s="729"/>
      <c r="F281" s="679"/>
      <c r="G281" s="679"/>
      <c r="H281" s="679"/>
      <c r="I281" s="679"/>
      <c r="J281" s="737"/>
      <c r="K281" s="679"/>
      <c r="L281" s="679"/>
      <c r="M281" s="681"/>
    </row>
    <row r="282" spans="1:13" ht="15.75">
      <c r="A282" s="735"/>
      <c r="B282" s="751" t="s">
        <v>1662</v>
      </c>
      <c r="C282" s="752"/>
      <c r="D282" s="753" t="s">
        <v>1661</v>
      </c>
      <c r="E282" s="729">
        <f aca="true" t="shared" si="138" ref="E282:E296">G282+H282+I282+J282</f>
        <v>90642</v>
      </c>
      <c r="F282" s="679">
        <f aca="true" t="shared" si="139" ref="F282:M282">F283+F284</f>
        <v>0</v>
      </c>
      <c r="G282" s="679">
        <f t="shared" si="139"/>
        <v>45322</v>
      </c>
      <c r="H282" s="679">
        <f t="shared" si="139"/>
        <v>45320</v>
      </c>
      <c r="I282" s="679">
        <f t="shared" si="139"/>
        <v>0</v>
      </c>
      <c r="J282" s="679">
        <f t="shared" si="139"/>
        <v>0</v>
      </c>
      <c r="K282" s="679">
        <f t="shared" si="139"/>
        <v>95446</v>
      </c>
      <c r="L282" s="679">
        <f t="shared" si="139"/>
        <v>100218</v>
      </c>
      <c r="M282" s="681">
        <f t="shared" si="139"/>
        <v>104728</v>
      </c>
    </row>
    <row r="283" spans="1:13" ht="15.75">
      <c r="A283" s="735"/>
      <c r="B283" s="751"/>
      <c r="C283" s="757" t="s">
        <v>221</v>
      </c>
      <c r="D283" s="753" t="s">
        <v>1660</v>
      </c>
      <c r="E283" s="729">
        <f t="shared" si="138"/>
        <v>34247</v>
      </c>
      <c r="F283" s="679"/>
      <c r="G283" s="679">
        <v>17124</v>
      </c>
      <c r="H283" s="679">
        <v>17123</v>
      </c>
      <c r="I283" s="679">
        <v>0</v>
      </c>
      <c r="J283" s="737">
        <v>0</v>
      </c>
      <c r="K283" s="679">
        <v>36062</v>
      </c>
      <c r="L283" s="679">
        <v>37865</v>
      </c>
      <c r="M283" s="681">
        <v>39569</v>
      </c>
    </row>
    <row r="284" spans="1:13" ht="15.75">
      <c r="A284" s="735"/>
      <c r="B284" s="751"/>
      <c r="C284" s="757" t="s">
        <v>222</v>
      </c>
      <c r="D284" s="815" t="s">
        <v>1659</v>
      </c>
      <c r="E284" s="816">
        <f t="shared" si="138"/>
        <v>56395</v>
      </c>
      <c r="F284" s="715"/>
      <c r="G284" s="715">
        <v>28198</v>
      </c>
      <c r="H284" s="715">
        <v>28197</v>
      </c>
      <c r="I284" s="715">
        <v>0</v>
      </c>
      <c r="J284" s="737">
        <v>0</v>
      </c>
      <c r="K284" s="679">
        <v>59384</v>
      </c>
      <c r="L284" s="679">
        <v>62353</v>
      </c>
      <c r="M284" s="681">
        <v>65159</v>
      </c>
    </row>
    <row r="285" spans="1:13" ht="15.75">
      <c r="A285" s="735"/>
      <c r="B285" s="751" t="s">
        <v>1658</v>
      </c>
      <c r="C285" s="758"/>
      <c r="D285" s="753" t="s">
        <v>1657</v>
      </c>
      <c r="E285" s="729">
        <f t="shared" si="138"/>
        <v>2838</v>
      </c>
      <c r="F285" s="679">
        <f aca="true" t="shared" si="140" ref="F285:M285">F286+F287+F288</f>
        <v>0</v>
      </c>
      <c r="G285" s="679">
        <f t="shared" si="140"/>
        <v>2838</v>
      </c>
      <c r="H285" s="679">
        <f t="shared" si="140"/>
        <v>0</v>
      </c>
      <c r="I285" s="679">
        <f t="shared" si="140"/>
        <v>0</v>
      </c>
      <c r="J285" s="679">
        <f t="shared" si="140"/>
        <v>0</v>
      </c>
      <c r="K285" s="679">
        <f t="shared" si="140"/>
        <v>2988</v>
      </c>
      <c r="L285" s="679">
        <f t="shared" si="140"/>
        <v>3137</v>
      </c>
      <c r="M285" s="681">
        <f t="shared" si="140"/>
        <v>3278</v>
      </c>
    </row>
    <row r="286" spans="1:13" ht="15.75">
      <c r="A286" s="735"/>
      <c r="B286" s="751"/>
      <c r="C286" s="757" t="s">
        <v>225</v>
      </c>
      <c r="D286" s="753" t="s">
        <v>1656</v>
      </c>
      <c r="E286" s="729">
        <f t="shared" si="138"/>
        <v>0</v>
      </c>
      <c r="F286" s="679"/>
      <c r="G286" s="679"/>
      <c r="H286" s="679"/>
      <c r="I286" s="679"/>
      <c r="J286" s="737"/>
      <c r="K286" s="679"/>
      <c r="L286" s="679"/>
      <c r="M286" s="681"/>
    </row>
    <row r="287" spans="1:13" ht="15.75">
      <c r="A287" s="735"/>
      <c r="B287" s="751"/>
      <c r="C287" s="757" t="s">
        <v>669</v>
      </c>
      <c r="D287" s="753" t="s">
        <v>1655</v>
      </c>
      <c r="E287" s="729">
        <f t="shared" si="138"/>
        <v>2838</v>
      </c>
      <c r="F287" s="679"/>
      <c r="G287" s="679">
        <v>2838</v>
      </c>
      <c r="H287" s="679">
        <v>0</v>
      </c>
      <c r="I287" s="679">
        <v>0</v>
      </c>
      <c r="J287" s="737">
        <v>0</v>
      </c>
      <c r="K287" s="679">
        <v>2988</v>
      </c>
      <c r="L287" s="679">
        <v>3137</v>
      </c>
      <c r="M287" s="681">
        <v>3278</v>
      </c>
    </row>
    <row r="288" spans="1:13" ht="15.75">
      <c r="A288" s="735"/>
      <c r="B288" s="751"/>
      <c r="C288" s="759" t="s">
        <v>502</v>
      </c>
      <c r="D288" s="753" t="s">
        <v>1654</v>
      </c>
      <c r="E288" s="729">
        <f t="shared" si="138"/>
        <v>0</v>
      </c>
      <c r="F288" s="679"/>
      <c r="G288" s="679"/>
      <c r="H288" s="679"/>
      <c r="I288" s="679"/>
      <c r="J288" s="737"/>
      <c r="K288" s="679"/>
      <c r="L288" s="679"/>
      <c r="M288" s="681"/>
    </row>
    <row r="289" spans="1:13" s="745" customFormat="1" ht="18" customHeight="1">
      <c r="A289" s="748"/>
      <c r="B289" s="749" t="s">
        <v>411</v>
      </c>
      <c r="C289" s="755"/>
      <c r="D289" s="734" t="s">
        <v>1653</v>
      </c>
      <c r="E289" s="729">
        <f t="shared" si="138"/>
        <v>0</v>
      </c>
      <c r="F289" s="743"/>
      <c r="G289" s="743"/>
      <c r="H289" s="743"/>
      <c r="I289" s="743"/>
      <c r="J289" s="796"/>
      <c r="K289" s="743"/>
      <c r="L289" s="743"/>
      <c r="M289" s="744"/>
    </row>
    <row r="290" spans="1:13" ht="15.75">
      <c r="A290" s="735"/>
      <c r="B290" s="751" t="s">
        <v>1652</v>
      </c>
      <c r="C290" s="752"/>
      <c r="D290" s="753" t="s">
        <v>1651</v>
      </c>
      <c r="E290" s="729">
        <f t="shared" si="138"/>
        <v>0</v>
      </c>
      <c r="F290" s="679">
        <f aca="true" t="shared" si="141" ref="F290:M290">F291</f>
        <v>0</v>
      </c>
      <c r="G290" s="679">
        <f t="shared" si="141"/>
        <v>0</v>
      </c>
      <c r="H290" s="679">
        <f t="shared" si="141"/>
        <v>0</v>
      </c>
      <c r="I290" s="679">
        <f t="shared" si="141"/>
        <v>0</v>
      </c>
      <c r="J290" s="679">
        <f t="shared" si="141"/>
        <v>0</v>
      </c>
      <c r="K290" s="679">
        <f t="shared" si="141"/>
        <v>0</v>
      </c>
      <c r="L290" s="679">
        <f t="shared" si="141"/>
        <v>0</v>
      </c>
      <c r="M290" s="681">
        <f t="shared" si="141"/>
        <v>0</v>
      </c>
    </row>
    <row r="291" spans="1:13" ht="15.75">
      <c r="A291" s="735"/>
      <c r="B291" s="751"/>
      <c r="C291" s="757" t="s">
        <v>26</v>
      </c>
      <c r="D291" s="753" t="s">
        <v>1650</v>
      </c>
      <c r="E291" s="729">
        <f t="shared" si="138"/>
        <v>0</v>
      </c>
      <c r="F291" s="679"/>
      <c r="G291" s="679"/>
      <c r="H291" s="679"/>
      <c r="I291" s="679"/>
      <c r="J291" s="737"/>
      <c r="K291" s="679"/>
      <c r="L291" s="679"/>
      <c r="M291" s="681"/>
    </row>
    <row r="292" spans="1:13" s="745" customFormat="1" ht="15.75">
      <c r="A292" s="748"/>
      <c r="B292" s="749" t="s">
        <v>1649</v>
      </c>
      <c r="C292" s="755"/>
      <c r="D292" s="734" t="s">
        <v>1648</v>
      </c>
      <c r="E292" s="729">
        <f t="shared" si="138"/>
        <v>0</v>
      </c>
      <c r="F292" s="743">
        <f aca="true" t="shared" si="142" ref="F292:M292">F293+F294</f>
        <v>0</v>
      </c>
      <c r="G292" s="743">
        <f t="shared" si="142"/>
        <v>0</v>
      </c>
      <c r="H292" s="743">
        <f t="shared" si="142"/>
        <v>0</v>
      </c>
      <c r="I292" s="743">
        <f t="shared" si="142"/>
        <v>0</v>
      </c>
      <c r="J292" s="743">
        <f t="shared" si="142"/>
        <v>0</v>
      </c>
      <c r="K292" s="743">
        <f t="shared" si="142"/>
        <v>0</v>
      </c>
      <c r="L292" s="743">
        <f t="shared" si="142"/>
        <v>0</v>
      </c>
      <c r="M292" s="744">
        <f t="shared" si="142"/>
        <v>0</v>
      </c>
    </row>
    <row r="293" spans="1:13" s="745" customFormat="1" ht="15.75">
      <c r="A293" s="748"/>
      <c r="B293" s="749"/>
      <c r="C293" s="755" t="s">
        <v>27</v>
      </c>
      <c r="D293" s="734" t="s">
        <v>1647</v>
      </c>
      <c r="E293" s="729">
        <f t="shared" si="138"/>
        <v>0</v>
      </c>
      <c r="F293" s="743"/>
      <c r="G293" s="743"/>
      <c r="H293" s="743"/>
      <c r="I293" s="743"/>
      <c r="J293" s="796"/>
      <c r="K293" s="743"/>
      <c r="L293" s="743"/>
      <c r="M293" s="744"/>
    </row>
    <row r="294" spans="1:13" s="745" customFormat="1" ht="15.75">
      <c r="A294" s="748"/>
      <c r="B294" s="749"/>
      <c r="C294" s="755" t="s">
        <v>226</v>
      </c>
      <c r="D294" s="734" t="s">
        <v>1646</v>
      </c>
      <c r="E294" s="729">
        <f t="shared" si="138"/>
        <v>0</v>
      </c>
      <c r="F294" s="743"/>
      <c r="G294" s="743"/>
      <c r="H294" s="743"/>
      <c r="I294" s="743"/>
      <c r="J294" s="796"/>
      <c r="K294" s="743"/>
      <c r="L294" s="743"/>
      <c r="M294" s="744"/>
    </row>
    <row r="295" spans="1:13" ht="15.75">
      <c r="A295" s="735"/>
      <c r="B295" s="760" t="s">
        <v>412</v>
      </c>
      <c r="C295" s="759"/>
      <c r="D295" s="753" t="s">
        <v>1645</v>
      </c>
      <c r="E295" s="729">
        <f t="shared" si="138"/>
        <v>0</v>
      </c>
      <c r="F295" s="679"/>
      <c r="G295" s="679"/>
      <c r="H295" s="679"/>
      <c r="I295" s="679"/>
      <c r="J295" s="737"/>
      <c r="K295" s="679"/>
      <c r="L295" s="679"/>
      <c r="M295" s="681"/>
    </row>
    <row r="296" spans="1:13" ht="15.75">
      <c r="A296" s="761" t="s">
        <v>1644</v>
      </c>
      <c r="B296" s="760"/>
      <c r="C296" s="759"/>
      <c r="D296" s="753" t="s">
        <v>1643</v>
      </c>
      <c r="E296" s="729">
        <f t="shared" si="138"/>
        <v>0</v>
      </c>
      <c r="F296" s="679">
        <f aca="true" t="shared" si="143" ref="F296:M296">F298+F301+F302</f>
        <v>0</v>
      </c>
      <c r="G296" s="679">
        <f t="shared" si="143"/>
        <v>0</v>
      </c>
      <c r="H296" s="679">
        <f t="shared" si="143"/>
        <v>0</v>
      </c>
      <c r="I296" s="679">
        <f t="shared" si="143"/>
        <v>0</v>
      </c>
      <c r="J296" s="679">
        <f t="shared" si="143"/>
        <v>0</v>
      </c>
      <c r="K296" s="679">
        <f t="shared" si="143"/>
        <v>0</v>
      </c>
      <c r="L296" s="679">
        <f t="shared" si="143"/>
        <v>0</v>
      </c>
      <c r="M296" s="681">
        <f t="shared" si="143"/>
        <v>0</v>
      </c>
    </row>
    <row r="297" spans="1:13" ht="15.75">
      <c r="A297" s="735" t="s">
        <v>372</v>
      </c>
      <c r="B297" s="760"/>
      <c r="C297" s="759"/>
      <c r="D297" s="753"/>
      <c r="E297" s="729"/>
      <c r="F297" s="679"/>
      <c r="G297" s="679"/>
      <c r="H297" s="679"/>
      <c r="I297" s="679"/>
      <c r="J297" s="737"/>
      <c r="K297" s="679"/>
      <c r="L297" s="679"/>
      <c r="M297" s="681"/>
    </row>
    <row r="298" spans="1:13" ht="15.75">
      <c r="A298" s="735"/>
      <c r="B298" s="1235" t="s">
        <v>1642</v>
      </c>
      <c r="C298" s="1235"/>
      <c r="D298" s="753" t="s">
        <v>1641</v>
      </c>
      <c r="E298" s="729">
        <f aca="true" t="shared" si="144" ref="E298:E304">G298+H298+I298+J298</f>
        <v>0</v>
      </c>
      <c r="F298" s="679">
        <f aca="true" t="shared" si="145" ref="F298:M298">F299+F300</f>
        <v>0</v>
      </c>
      <c r="G298" s="679">
        <f t="shared" si="145"/>
        <v>0</v>
      </c>
      <c r="H298" s="679">
        <f t="shared" si="145"/>
        <v>0</v>
      </c>
      <c r="I298" s="679">
        <f t="shared" si="145"/>
        <v>0</v>
      </c>
      <c r="J298" s="679">
        <f t="shared" si="145"/>
        <v>0</v>
      </c>
      <c r="K298" s="679">
        <f t="shared" si="145"/>
        <v>0</v>
      </c>
      <c r="L298" s="679">
        <f t="shared" si="145"/>
        <v>0</v>
      </c>
      <c r="M298" s="681">
        <f t="shared" si="145"/>
        <v>0</v>
      </c>
    </row>
    <row r="299" spans="1:13" ht="15.75">
      <c r="A299" s="735"/>
      <c r="B299" s="760"/>
      <c r="C299" s="759" t="s">
        <v>701</v>
      </c>
      <c r="D299" s="734" t="s">
        <v>1640</v>
      </c>
      <c r="E299" s="729">
        <f t="shared" si="144"/>
        <v>0</v>
      </c>
      <c r="F299" s="679"/>
      <c r="G299" s="679"/>
      <c r="H299" s="679"/>
      <c r="I299" s="679"/>
      <c r="J299" s="737"/>
      <c r="K299" s="679"/>
      <c r="L299" s="679"/>
      <c r="M299" s="681"/>
    </row>
    <row r="300" spans="1:13" s="745" customFormat="1" ht="15.75">
      <c r="A300" s="762"/>
      <c r="B300" s="747"/>
      <c r="C300" s="763" t="s">
        <v>269</v>
      </c>
      <c r="D300" s="764" t="s">
        <v>1639</v>
      </c>
      <c r="E300" s="729">
        <f t="shared" si="144"/>
        <v>0</v>
      </c>
      <c r="F300" s="743"/>
      <c r="G300" s="743"/>
      <c r="H300" s="743"/>
      <c r="I300" s="743"/>
      <c r="J300" s="796"/>
      <c r="K300" s="743"/>
      <c r="L300" s="743"/>
      <c r="M300" s="744"/>
    </row>
    <row r="301" spans="1:13" s="745" customFormat="1" ht="15.75">
      <c r="A301" s="762"/>
      <c r="B301" s="747" t="s">
        <v>553</v>
      </c>
      <c r="C301" s="763"/>
      <c r="D301" s="734" t="s">
        <v>1638</v>
      </c>
      <c r="E301" s="729">
        <f t="shared" si="144"/>
        <v>0</v>
      </c>
      <c r="F301" s="743"/>
      <c r="G301" s="743"/>
      <c r="H301" s="743"/>
      <c r="I301" s="743"/>
      <c r="J301" s="796"/>
      <c r="K301" s="743"/>
      <c r="L301" s="743"/>
      <c r="M301" s="744"/>
    </row>
    <row r="302" spans="1:13" ht="15.75">
      <c r="A302" s="735"/>
      <c r="B302" s="760" t="s">
        <v>1637</v>
      </c>
      <c r="C302" s="759"/>
      <c r="D302" s="753" t="s">
        <v>1636</v>
      </c>
      <c r="E302" s="729">
        <f t="shared" si="144"/>
        <v>0</v>
      </c>
      <c r="F302" s="679">
        <f aca="true" t="shared" si="146" ref="F302:M302">F303</f>
        <v>0</v>
      </c>
      <c r="G302" s="679">
        <f t="shared" si="146"/>
        <v>0</v>
      </c>
      <c r="H302" s="679">
        <f t="shared" si="146"/>
        <v>0</v>
      </c>
      <c r="I302" s="679">
        <f t="shared" si="146"/>
        <v>0</v>
      </c>
      <c r="J302" s="679">
        <f t="shared" si="146"/>
        <v>0</v>
      </c>
      <c r="K302" s="679">
        <f t="shared" si="146"/>
        <v>0</v>
      </c>
      <c r="L302" s="679">
        <f t="shared" si="146"/>
        <v>0</v>
      </c>
      <c r="M302" s="681">
        <f t="shared" si="146"/>
        <v>0</v>
      </c>
    </row>
    <row r="303" spans="1:13" ht="15.75">
      <c r="A303" s="735"/>
      <c r="B303" s="760"/>
      <c r="C303" s="759" t="s">
        <v>467</v>
      </c>
      <c r="D303" s="753" t="s">
        <v>1635</v>
      </c>
      <c r="E303" s="729">
        <f t="shared" si="144"/>
        <v>0</v>
      </c>
      <c r="F303" s="679"/>
      <c r="G303" s="679"/>
      <c r="H303" s="679"/>
      <c r="I303" s="679"/>
      <c r="J303" s="737"/>
      <c r="K303" s="679"/>
      <c r="L303" s="679"/>
      <c r="M303" s="681"/>
    </row>
    <row r="304" spans="1:13" ht="22.5" customHeight="1">
      <c r="A304" s="1231" t="s">
        <v>1634</v>
      </c>
      <c r="B304" s="1232"/>
      <c r="C304" s="1232"/>
      <c r="D304" s="753" t="s">
        <v>1633</v>
      </c>
      <c r="E304" s="729">
        <f t="shared" si="144"/>
        <v>0</v>
      </c>
      <c r="F304" s="679">
        <f aca="true" t="shared" si="147" ref="F304:M304">F306+F316+F320</f>
        <v>0</v>
      </c>
      <c r="G304" s="679">
        <f t="shared" si="147"/>
        <v>0</v>
      </c>
      <c r="H304" s="679">
        <f t="shared" si="147"/>
        <v>0</v>
      </c>
      <c r="I304" s="679">
        <f t="shared" si="147"/>
        <v>0</v>
      </c>
      <c r="J304" s="679">
        <f t="shared" si="147"/>
        <v>0</v>
      </c>
      <c r="K304" s="679">
        <f t="shared" si="147"/>
        <v>0</v>
      </c>
      <c r="L304" s="679">
        <f t="shared" si="147"/>
        <v>0</v>
      </c>
      <c r="M304" s="681">
        <f t="shared" si="147"/>
        <v>0</v>
      </c>
    </row>
    <row r="305" spans="1:13" ht="15.75">
      <c r="A305" s="735" t="s">
        <v>372</v>
      </c>
      <c r="B305" s="732"/>
      <c r="C305" s="736"/>
      <c r="D305" s="734"/>
      <c r="E305" s="729"/>
      <c r="F305" s="679"/>
      <c r="G305" s="679"/>
      <c r="H305" s="679"/>
      <c r="I305" s="679"/>
      <c r="J305" s="737"/>
      <c r="K305" s="679"/>
      <c r="L305" s="679"/>
      <c r="M305" s="681"/>
    </row>
    <row r="306" spans="1:13" ht="15.75">
      <c r="A306" s="735"/>
      <c r="B306" s="1238" t="s">
        <v>1632</v>
      </c>
      <c r="C306" s="1238"/>
      <c r="D306" s="734" t="s">
        <v>1631</v>
      </c>
      <c r="E306" s="729">
        <f aca="true" t="shared" si="148" ref="E306:E331">G306+H306+I306+J306</f>
        <v>0</v>
      </c>
      <c r="F306" s="679">
        <f aca="true" t="shared" si="149" ref="F306:M306">SUM(F307:F315)</f>
        <v>0</v>
      </c>
      <c r="G306" s="679">
        <f t="shared" si="149"/>
        <v>0</v>
      </c>
      <c r="H306" s="679">
        <f t="shared" si="149"/>
        <v>0</v>
      </c>
      <c r="I306" s="679">
        <f t="shared" si="149"/>
        <v>0</v>
      </c>
      <c r="J306" s="679">
        <f t="shared" si="149"/>
        <v>0</v>
      </c>
      <c r="K306" s="679">
        <f t="shared" si="149"/>
        <v>0</v>
      </c>
      <c r="L306" s="679">
        <f t="shared" si="149"/>
        <v>0</v>
      </c>
      <c r="M306" s="681">
        <f t="shared" si="149"/>
        <v>0</v>
      </c>
    </row>
    <row r="307" spans="1:13" ht="15.75">
      <c r="A307" s="735"/>
      <c r="B307" s="732"/>
      <c r="C307" s="736" t="s">
        <v>469</v>
      </c>
      <c r="D307" s="734" t="s">
        <v>1630</v>
      </c>
      <c r="E307" s="729">
        <f t="shared" si="148"/>
        <v>0</v>
      </c>
      <c r="F307" s="679"/>
      <c r="G307" s="679"/>
      <c r="H307" s="679"/>
      <c r="I307" s="679"/>
      <c r="J307" s="737"/>
      <c r="K307" s="679"/>
      <c r="L307" s="679"/>
      <c r="M307" s="681"/>
    </row>
    <row r="308" spans="1:13" ht="15.75">
      <c r="A308" s="735"/>
      <c r="B308" s="732"/>
      <c r="C308" s="736" t="s">
        <v>470</v>
      </c>
      <c r="D308" s="734" t="s">
        <v>1629</v>
      </c>
      <c r="E308" s="729">
        <f t="shared" si="148"/>
        <v>0</v>
      </c>
      <c r="F308" s="679"/>
      <c r="G308" s="679"/>
      <c r="H308" s="679"/>
      <c r="I308" s="679"/>
      <c r="J308" s="737"/>
      <c r="K308" s="679"/>
      <c r="L308" s="679"/>
      <c r="M308" s="681"/>
    </row>
    <row r="309" spans="1:13" ht="15.75">
      <c r="A309" s="735"/>
      <c r="B309" s="732"/>
      <c r="C309" s="736" t="s">
        <v>535</v>
      </c>
      <c r="D309" s="734" t="s">
        <v>1628</v>
      </c>
      <c r="E309" s="729">
        <f t="shared" si="148"/>
        <v>0</v>
      </c>
      <c r="F309" s="679"/>
      <c r="G309" s="679"/>
      <c r="H309" s="679"/>
      <c r="I309" s="679"/>
      <c r="J309" s="737"/>
      <c r="K309" s="679"/>
      <c r="L309" s="679"/>
      <c r="M309" s="681"/>
    </row>
    <row r="310" spans="1:13" ht="15.75">
      <c r="A310" s="735"/>
      <c r="B310" s="732"/>
      <c r="C310" s="736" t="s">
        <v>536</v>
      </c>
      <c r="D310" s="734" t="s">
        <v>1627</v>
      </c>
      <c r="E310" s="729">
        <f t="shared" si="148"/>
        <v>0</v>
      </c>
      <c r="F310" s="679"/>
      <c r="G310" s="679"/>
      <c r="H310" s="679"/>
      <c r="I310" s="679"/>
      <c r="J310" s="737"/>
      <c r="K310" s="679"/>
      <c r="L310" s="679"/>
      <c r="M310" s="681"/>
    </row>
    <row r="311" spans="1:13" ht="15.75">
      <c r="A311" s="735"/>
      <c r="B311" s="732"/>
      <c r="C311" s="736" t="s">
        <v>537</v>
      </c>
      <c r="D311" s="734" t="s">
        <v>1626</v>
      </c>
      <c r="E311" s="729">
        <f t="shared" si="148"/>
        <v>0</v>
      </c>
      <c r="F311" s="679"/>
      <c r="G311" s="679"/>
      <c r="H311" s="679"/>
      <c r="I311" s="679"/>
      <c r="J311" s="737"/>
      <c r="K311" s="679"/>
      <c r="L311" s="679"/>
      <c r="M311" s="681"/>
    </row>
    <row r="312" spans="1:13" ht="15.75">
      <c r="A312" s="765"/>
      <c r="B312" s="766"/>
      <c r="C312" s="767" t="s">
        <v>538</v>
      </c>
      <c r="D312" s="734" t="s">
        <v>1625</v>
      </c>
      <c r="E312" s="729">
        <f t="shared" si="148"/>
        <v>0</v>
      </c>
      <c r="F312" s="679"/>
      <c r="G312" s="679"/>
      <c r="H312" s="679"/>
      <c r="I312" s="679"/>
      <c r="J312" s="737"/>
      <c r="K312" s="679"/>
      <c r="L312" s="679"/>
      <c r="M312" s="681"/>
    </row>
    <row r="313" spans="1:13" ht="15.75">
      <c r="A313" s="735"/>
      <c r="B313" s="732"/>
      <c r="C313" s="736" t="s">
        <v>1369</v>
      </c>
      <c r="D313" s="734" t="s">
        <v>1624</v>
      </c>
      <c r="E313" s="729">
        <f t="shared" si="148"/>
        <v>0</v>
      </c>
      <c r="F313" s="679"/>
      <c r="G313" s="679"/>
      <c r="H313" s="679"/>
      <c r="I313" s="679"/>
      <c r="J313" s="737"/>
      <c r="K313" s="679"/>
      <c r="L313" s="679"/>
      <c r="M313" s="681"/>
    </row>
    <row r="314" spans="1:13" ht="15.75">
      <c r="A314" s="735"/>
      <c r="B314" s="732"/>
      <c r="C314" s="736" t="s">
        <v>135</v>
      </c>
      <c r="D314" s="734" t="s">
        <v>1623</v>
      </c>
      <c r="E314" s="729">
        <f t="shared" si="148"/>
        <v>0</v>
      </c>
      <c r="F314" s="679"/>
      <c r="G314" s="679"/>
      <c r="H314" s="679"/>
      <c r="I314" s="679"/>
      <c r="J314" s="737"/>
      <c r="K314" s="679"/>
      <c r="L314" s="679"/>
      <c r="M314" s="681"/>
    </row>
    <row r="315" spans="1:13" ht="15.75">
      <c r="A315" s="735"/>
      <c r="B315" s="732"/>
      <c r="C315" s="736" t="s">
        <v>136</v>
      </c>
      <c r="D315" s="734" t="s">
        <v>1622</v>
      </c>
      <c r="E315" s="729">
        <f t="shared" si="148"/>
        <v>0</v>
      </c>
      <c r="F315" s="679"/>
      <c r="G315" s="679"/>
      <c r="H315" s="679"/>
      <c r="I315" s="679"/>
      <c r="J315" s="737"/>
      <c r="K315" s="679"/>
      <c r="L315" s="679"/>
      <c r="M315" s="681"/>
    </row>
    <row r="316" spans="1:13" s="745" customFormat="1" ht="15.75">
      <c r="A316" s="762"/>
      <c r="B316" s="1235" t="s">
        <v>1621</v>
      </c>
      <c r="C316" s="1235"/>
      <c r="D316" s="734" t="s">
        <v>1620</v>
      </c>
      <c r="E316" s="729">
        <f t="shared" si="148"/>
        <v>0</v>
      </c>
      <c r="F316" s="743">
        <f aca="true" t="shared" si="150" ref="F316:M316">F317+F318+F319</f>
        <v>0</v>
      </c>
      <c r="G316" s="743">
        <f t="shared" si="150"/>
        <v>0</v>
      </c>
      <c r="H316" s="743">
        <f t="shared" si="150"/>
        <v>0</v>
      </c>
      <c r="I316" s="743">
        <f t="shared" si="150"/>
        <v>0</v>
      </c>
      <c r="J316" s="743">
        <f t="shared" si="150"/>
        <v>0</v>
      </c>
      <c r="K316" s="743">
        <f t="shared" si="150"/>
        <v>0</v>
      </c>
      <c r="L316" s="743">
        <f t="shared" si="150"/>
        <v>0</v>
      </c>
      <c r="M316" s="744">
        <f t="shared" si="150"/>
        <v>0</v>
      </c>
    </row>
    <row r="317" spans="1:13" s="745" customFormat="1" ht="15.75">
      <c r="A317" s="762"/>
      <c r="B317" s="749"/>
      <c r="C317" s="763" t="s">
        <v>44</v>
      </c>
      <c r="D317" s="768" t="s">
        <v>1619</v>
      </c>
      <c r="E317" s="729">
        <f t="shared" si="148"/>
        <v>0</v>
      </c>
      <c r="F317" s="743"/>
      <c r="G317" s="743"/>
      <c r="H317" s="743"/>
      <c r="I317" s="743"/>
      <c r="J317" s="796"/>
      <c r="K317" s="743"/>
      <c r="L317" s="743"/>
      <c r="M317" s="744"/>
    </row>
    <row r="318" spans="1:13" s="745" customFormat="1" ht="15.75">
      <c r="A318" s="762"/>
      <c r="B318" s="749"/>
      <c r="C318" s="763" t="s">
        <v>45</v>
      </c>
      <c r="D318" s="768" t="s">
        <v>1618</v>
      </c>
      <c r="E318" s="729">
        <f t="shared" si="148"/>
        <v>0</v>
      </c>
      <c r="F318" s="743"/>
      <c r="G318" s="743"/>
      <c r="H318" s="743"/>
      <c r="I318" s="743"/>
      <c r="J318" s="796"/>
      <c r="K318" s="743"/>
      <c r="L318" s="743"/>
      <c r="M318" s="744"/>
    </row>
    <row r="319" spans="1:13" s="745" customFormat="1" ht="15.75">
      <c r="A319" s="762"/>
      <c r="B319" s="749"/>
      <c r="C319" s="769" t="s">
        <v>46</v>
      </c>
      <c r="D319" s="768" t="s">
        <v>1617</v>
      </c>
      <c r="E319" s="729">
        <f t="shared" si="148"/>
        <v>0</v>
      </c>
      <c r="F319" s="743"/>
      <c r="G319" s="743"/>
      <c r="H319" s="743"/>
      <c r="I319" s="743"/>
      <c r="J319" s="796"/>
      <c r="K319" s="743"/>
      <c r="L319" s="743"/>
      <c r="M319" s="744"/>
    </row>
    <row r="320" spans="1:13" ht="15.75">
      <c r="A320" s="738"/>
      <c r="B320" s="751" t="s">
        <v>77</v>
      </c>
      <c r="C320" s="758"/>
      <c r="D320" s="753" t="s">
        <v>1616</v>
      </c>
      <c r="E320" s="729">
        <f t="shared" si="148"/>
        <v>0</v>
      </c>
      <c r="F320" s="679"/>
      <c r="G320" s="679"/>
      <c r="H320" s="679"/>
      <c r="I320" s="679"/>
      <c r="J320" s="737"/>
      <c r="K320" s="679"/>
      <c r="L320" s="679"/>
      <c r="M320" s="681"/>
    </row>
    <row r="321" spans="1:13" ht="15.75">
      <c r="A321" s="1231" t="s">
        <v>1615</v>
      </c>
      <c r="B321" s="1232"/>
      <c r="C321" s="1232"/>
      <c r="D321" s="770" t="s">
        <v>1614</v>
      </c>
      <c r="E321" s="729">
        <f t="shared" si="148"/>
        <v>0</v>
      </c>
      <c r="F321" s="679">
        <f aca="true" t="shared" si="151" ref="F321:M321">F323+F324+F325+F326+F327</f>
        <v>0</v>
      </c>
      <c r="G321" s="679">
        <f t="shared" si="151"/>
        <v>0</v>
      </c>
      <c r="H321" s="679">
        <f t="shared" si="151"/>
        <v>0</v>
      </c>
      <c r="I321" s="679">
        <f t="shared" si="151"/>
        <v>0</v>
      </c>
      <c r="J321" s="679">
        <f t="shared" si="151"/>
        <v>0</v>
      </c>
      <c r="K321" s="679">
        <f t="shared" si="151"/>
        <v>0</v>
      </c>
      <c r="L321" s="679">
        <f t="shared" si="151"/>
        <v>0</v>
      </c>
      <c r="M321" s="681">
        <f t="shared" si="151"/>
        <v>0</v>
      </c>
    </row>
    <row r="322" spans="1:13" ht="15.75">
      <c r="A322" s="735" t="s">
        <v>372</v>
      </c>
      <c r="B322" s="732"/>
      <c r="C322" s="736"/>
      <c r="D322" s="770"/>
      <c r="E322" s="729">
        <f t="shared" si="148"/>
        <v>0</v>
      </c>
      <c r="F322" s="679"/>
      <c r="G322" s="679"/>
      <c r="H322" s="679"/>
      <c r="I322" s="679"/>
      <c r="J322" s="737"/>
      <c r="K322" s="679"/>
      <c r="L322" s="679"/>
      <c r="M322" s="681"/>
    </row>
    <row r="323" spans="1:13" ht="15.75">
      <c r="A323" s="738"/>
      <c r="B323" s="732" t="s">
        <v>594</v>
      </c>
      <c r="C323" s="771"/>
      <c r="D323" s="770" t="s">
        <v>1613</v>
      </c>
      <c r="E323" s="729">
        <f t="shared" si="148"/>
        <v>0</v>
      </c>
      <c r="F323" s="679"/>
      <c r="G323" s="679"/>
      <c r="H323" s="679"/>
      <c r="I323" s="679"/>
      <c r="J323" s="737"/>
      <c r="K323" s="679"/>
      <c r="L323" s="679"/>
      <c r="M323" s="681"/>
    </row>
    <row r="324" spans="1:13" ht="15.75">
      <c r="A324" s="738"/>
      <c r="B324" s="732" t="s">
        <v>213</v>
      </c>
      <c r="C324" s="771"/>
      <c r="D324" s="770" t="s">
        <v>1612</v>
      </c>
      <c r="E324" s="729">
        <f t="shared" si="148"/>
        <v>0</v>
      </c>
      <c r="F324" s="679"/>
      <c r="G324" s="679"/>
      <c r="H324" s="679"/>
      <c r="I324" s="679"/>
      <c r="J324" s="737"/>
      <c r="K324" s="679"/>
      <c r="L324" s="679"/>
      <c r="M324" s="681"/>
    </row>
    <row r="325" spans="1:13" s="745" customFormat="1" ht="18" customHeight="1">
      <c r="A325" s="762"/>
      <c r="B325" s="747" t="s">
        <v>377</v>
      </c>
      <c r="C325" s="763"/>
      <c r="D325" s="734" t="s">
        <v>1611</v>
      </c>
      <c r="E325" s="729">
        <f t="shared" si="148"/>
        <v>0</v>
      </c>
      <c r="F325" s="812"/>
      <c r="G325" s="812"/>
      <c r="H325" s="812"/>
      <c r="I325" s="743"/>
      <c r="J325" s="796"/>
      <c r="K325" s="812"/>
      <c r="L325" s="812"/>
      <c r="M325" s="813"/>
    </row>
    <row r="326" spans="1:13" s="745" customFormat="1" ht="18" customHeight="1">
      <c r="A326" s="762"/>
      <c r="B326" s="747" t="s">
        <v>678</v>
      </c>
      <c r="C326" s="747"/>
      <c r="D326" s="734" t="s">
        <v>1610</v>
      </c>
      <c r="E326" s="729">
        <f t="shared" si="148"/>
        <v>0</v>
      </c>
      <c r="F326" s="743"/>
      <c r="G326" s="743"/>
      <c r="H326" s="743"/>
      <c r="I326" s="743"/>
      <c r="J326" s="796"/>
      <c r="K326" s="743"/>
      <c r="L326" s="743"/>
      <c r="M326" s="744"/>
    </row>
    <row r="327" spans="1:13" ht="15.75">
      <c r="A327" s="738"/>
      <c r="B327" s="732" t="s">
        <v>1609</v>
      </c>
      <c r="C327" s="771"/>
      <c r="D327" s="770" t="s">
        <v>1608</v>
      </c>
      <c r="E327" s="729">
        <f t="shared" si="148"/>
        <v>0</v>
      </c>
      <c r="F327" s="679">
        <f aca="true" t="shared" si="152" ref="F327:M327">F328+F329</f>
        <v>0</v>
      </c>
      <c r="G327" s="679">
        <f t="shared" si="152"/>
        <v>0</v>
      </c>
      <c r="H327" s="679">
        <f t="shared" si="152"/>
        <v>0</v>
      </c>
      <c r="I327" s="679">
        <f t="shared" si="152"/>
        <v>0</v>
      </c>
      <c r="J327" s="679">
        <f t="shared" si="152"/>
        <v>0</v>
      </c>
      <c r="K327" s="679">
        <f t="shared" si="152"/>
        <v>0</v>
      </c>
      <c r="L327" s="679">
        <f t="shared" si="152"/>
        <v>0</v>
      </c>
      <c r="M327" s="681">
        <f t="shared" si="152"/>
        <v>0</v>
      </c>
    </row>
    <row r="328" spans="1:13" ht="15.75">
      <c r="A328" s="738"/>
      <c r="B328" s="732"/>
      <c r="C328" s="736" t="s">
        <v>179</v>
      </c>
      <c r="D328" s="770" t="s">
        <v>1607</v>
      </c>
      <c r="E328" s="729">
        <f t="shared" si="148"/>
        <v>0</v>
      </c>
      <c r="F328" s="679"/>
      <c r="G328" s="679"/>
      <c r="H328" s="679"/>
      <c r="I328" s="679"/>
      <c r="J328" s="737"/>
      <c r="K328" s="679"/>
      <c r="L328" s="679"/>
      <c r="M328" s="681"/>
    </row>
    <row r="329" spans="1:13" ht="15.75">
      <c r="A329" s="738"/>
      <c r="B329" s="732"/>
      <c r="C329" s="736" t="s">
        <v>1370</v>
      </c>
      <c r="D329" s="770" t="s">
        <v>1606</v>
      </c>
      <c r="E329" s="729">
        <f t="shared" si="148"/>
        <v>0</v>
      </c>
      <c r="F329" s="679"/>
      <c r="G329" s="679"/>
      <c r="H329" s="679"/>
      <c r="I329" s="679"/>
      <c r="J329" s="737"/>
      <c r="K329" s="679"/>
      <c r="L329" s="679"/>
      <c r="M329" s="681"/>
    </row>
    <row r="330" spans="1:29" s="776" customFormat="1" ht="33.75" customHeight="1">
      <c r="A330" s="1233" t="s">
        <v>1605</v>
      </c>
      <c r="B330" s="1234"/>
      <c r="C330" s="1234"/>
      <c r="D330" s="772"/>
      <c r="E330" s="729">
        <f t="shared" si="148"/>
        <v>2526</v>
      </c>
      <c r="F330" s="679">
        <f aca="true" t="shared" si="153" ref="F330:M330">F331+F342</f>
        <v>0</v>
      </c>
      <c r="G330" s="679">
        <f t="shared" si="153"/>
        <v>2526</v>
      </c>
      <c r="H330" s="679">
        <f t="shared" si="153"/>
        <v>0</v>
      </c>
      <c r="I330" s="679">
        <f t="shared" si="153"/>
        <v>0</v>
      </c>
      <c r="J330" s="679">
        <f t="shared" si="153"/>
        <v>0</v>
      </c>
      <c r="K330" s="679">
        <f t="shared" si="153"/>
        <v>2660</v>
      </c>
      <c r="L330" s="679">
        <f t="shared" si="153"/>
        <v>2793</v>
      </c>
      <c r="M330" s="681">
        <f t="shared" si="153"/>
        <v>2919</v>
      </c>
      <c r="N330" s="775"/>
      <c r="O330" s="775"/>
      <c r="P330" s="775"/>
      <c r="Q330" s="775"/>
      <c r="R330" s="775"/>
      <c r="S330" s="775"/>
      <c r="T330" s="775"/>
      <c r="U330" s="775"/>
      <c r="V330" s="775"/>
      <c r="W330" s="775"/>
      <c r="X330" s="775"/>
      <c r="Y330" s="775"/>
      <c r="Z330" s="775"/>
      <c r="AA330" s="775"/>
      <c r="AB330" s="775"/>
      <c r="AC330" s="775"/>
    </row>
    <row r="331" spans="1:29" s="778" customFormat="1" ht="37.5" customHeight="1">
      <c r="A331" s="1233" t="s">
        <v>1604</v>
      </c>
      <c r="B331" s="1234"/>
      <c r="C331" s="1234"/>
      <c r="D331" s="734" t="s">
        <v>1603</v>
      </c>
      <c r="E331" s="729">
        <f t="shared" si="148"/>
        <v>2526</v>
      </c>
      <c r="F331" s="679">
        <f aca="true" t="shared" si="154" ref="F331:M331">F333+F336+F339+F340+F341</f>
        <v>0</v>
      </c>
      <c r="G331" s="679">
        <f t="shared" si="154"/>
        <v>2526</v>
      </c>
      <c r="H331" s="679">
        <f t="shared" si="154"/>
        <v>0</v>
      </c>
      <c r="I331" s="679">
        <f t="shared" si="154"/>
        <v>0</v>
      </c>
      <c r="J331" s="679">
        <f t="shared" si="154"/>
        <v>0</v>
      </c>
      <c r="K331" s="679">
        <f t="shared" si="154"/>
        <v>2660</v>
      </c>
      <c r="L331" s="679">
        <f t="shared" si="154"/>
        <v>2793</v>
      </c>
      <c r="M331" s="681">
        <f t="shared" si="154"/>
        <v>2919</v>
      </c>
      <c r="N331" s="658"/>
      <c r="O331" s="658"/>
      <c r="P331" s="658"/>
      <c r="Q331" s="658"/>
      <c r="R331" s="658"/>
      <c r="S331" s="658"/>
      <c r="T331" s="658"/>
      <c r="U331" s="658"/>
      <c r="V331" s="658"/>
      <c r="W331" s="658"/>
      <c r="X331" s="658"/>
      <c r="Y331" s="658"/>
      <c r="Z331" s="658"/>
      <c r="AA331" s="658"/>
      <c r="AB331" s="658"/>
      <c r="AC331" s="658"/>
    </row>
    <row r="332" spans="1:29" s="778" customFormat="1" ht="15.75">
      <c r="A332" s="735" t="s">
        <v>372</v>
      </c>
      <c r="B332" s="732"/>
      <c r="C332" s="736"/>
      <c r="D332" s="734"/>
      <c r="E332" s="729"/>
      <c r="F332" s="679"/>
      <c r="G332" s="679"/>
      <c r="H332" s="679"/>
      <c r="I332" s="679"/>
      <c r="J332" s="737"/>
      <c r="K332" s="679"/>
      <c r="L332" s="679"/>
      <c r="M332" s="681"/>
      <c r="N332" s="658"/>
      <c r="O332" s="658"/>
      <c r="P332" s="658"/>
      <c r="Q332" s="658"/>
      <c r="R332" s="658"/>
      <c r="S332" s="658"/>
      <c r="T332" s="658"/>
      <c r="U332" s="658"/>
      <c r="V332" s="658"/>
      <c r="W332" s="658"/>
      <c r="X332" s="658"/>
      <c r="Y332" s="658"/>
      <c r="Z332" s="658"/>
      <c r="AA332" s="658"/>
      <c r="AB332" s="658"/>
      <c r="AC332" s="658"/>
    </row>
    <row r="333" spans="1:37" s="778" customFormat="1" ht="15.75">
      <c r="A333" s="735"/>
      <c r="B333" s="1237" t="s">
        <v>1602</v>
      </c>
      <c r="C333" s="1237"/>
      <c r="D333" s="753" t="s">
        <v>1601</v>
      </c>
      <c r="E333" s="729">
        <f aca="true" t="shared" si="155" ref="E333:E342">G333+H333+I333+J333</f>
        <v>2526</v>
      </c>
      <c r="F333" s="679">
        <f aca="true" t="shared" si="156" ref="F333:M333">F334+F335</f>
        <v>0</v>
      </c>
      <c r="G333" s="679">
        <f t="shared" si="156"/>
        <v>2526</v>
      </c>
      <c r="H333" s="679">
        <f t="shared" si="156"/>
        <v>0</v>
      </c>
      <c r="I333" s="679">
        <f t="shared" si="156"/>
        <v>0</v>
      </c>
      <c r="J333" s="679">
        <f t="shared" si="156"/>
        <v>0</v>
      </c>
      <c r="K333" s="679">
        <f t="shared" si="156"/>
        <v>2660</v>
      </c>
      <c r="L333" s="679">
        <f t="shared" si="156"/>
        <v>2793</v>
      </c>
      <c r="M333" s="681">
        <f t="shared" si="156"/>
        <v>2919</v>
      </c>
      <c r="N333" s="658"/>
      <c r="O333" s="658"/>
      <c r="P333" s="658"/>
      <c r="Q333" s="658"/>
      <c r="R333" s="658"/>
      <c r="S333" s="658"/>
      <c r="T333" s="658"/>
      <c r="U333" s="658"/>
      <c r="V333" s="658"/>
      <c r="W333" s="658"/>
      <c r="X333" s="658"/>
      <c r="Y333" s="658"/>
      <c r="Z333" s="658"/>
      <c r="AA333" s="658"/>
      <c r="AB333" s="658"/>
      <c r="AC333" s="658"/>
      <c r="AH333" s="776"/>
      <c r="AI333" s="776"/>
      <c r="AJ333" s="776"/>
      <c r="AK333" s="776"/>
    </row>
    <row r="334" spans="1:29" s="778" customFormat="1" ht="15.75">
      <c r="A334" s="735"/>
      <c r="B334" s="751"/>
      <c r="C334" s="759" t="s">
        <v>121</v>
      </c>
      <c r="D334" s="753" t="s">
        <v>1600</v>
      </c>
      <c r="E334" s="729">
        <f t="shared" si="155"/>
        <v>0</v>
      </c>
      <c r="F334" s="679"/>
      <c r="G334" s="679"/>
      <c r="H334" s="679"/>
      <c r="I334" s="679"/>
      <c r="J334" s="737"/>
      <c r="K334" s="679"/>
      <c r="L334" s="679"/>
      <c r="M334" s="681"/>
      <c r="N334" s="658"/>
      <c r="O334" s="658"/>
      <c r="P334" s="658"/>
      <c r="Q334" s="658"/>
      <c r="R334" s="658"/>
      <c r="S334" s="658"/>
      <c r="T334" s="658"/>
      <c r="U334" s="658"/>
      <c r="V334" s="658"/>
      <c r="W334" s="658"/>
      <c r="X334" s="658"/>
      <c r="Y334" s="658"/>
      <c r="Z334" s="658"/>
      <c r="AA334" s="658"/>
      <c r="AB334" s="658"/>
      <c r="AC334" s="658"/>
    </row>
    <row r="335" spans="1:42" ht="15.75">
      <c r="A335" s="735"/>
      <c r="B335" s="751"/>
      <c r="C335" s="752" t="s">
        <v>356</v>
      </c>
      <c r="D335" s="815" t="s">
        <v>1599</v>
      </c>
      <c r="E335" s="816">
        <f t="shared" si="155"/>
        <v>2526</v>
      </c>
      <c r="F335" s="715"/>
      <c r="G335" s="715">
        <v>2526</v>
      </c>
      <c r="H335" s="715">
        <v>0</v>
      </c>
      <c r="I335" s="715">
        <v>0</v>
      </c>
      <c r="J335" s="737">
        <v>0</v>
      </c>
      <c r="K335" s="679">
        <v>2660</v>
      </c>
      <c r="L335" s="679">
        <v>2793</v>
      </c>
      <c r="M335" s="681">
        <v>2919</v>
      </c>
      <c r="AD335" s="780"/>
      <c r="AE335" s="780"/>
      <c r="AF335" s="780"/>
      <c r="AG335" s="780"/>
      <c r="AH335" s="778"/>
      <c r="AI335" s="778"/>
      <c r="AJ335" s="778"/>
      <c r="AK335" s="778"/>
      <c r="AL335" s="780"/>
      <c r="AM335" s="780"/>
      <c r="AN335" s="780"/>
      <c r="AO335" s="780"/>
      <c r="AP335" s="780"/>
    </row>
    <row r="336" spans="1:42" ht="15.75">
      <c r="A336" s="735"/>
      <c r="B336" s="1235" t="s">
        <v>1598</v>
      </c>
      <c r="C336" s="1235"/>
      <c r="D336" s="753" t="s">
        <v>1597</v>
      </c>
      <c r="E336" s="729">
        <f t="shared" si="155"/>
        <v>0</v>
      </c>
      <c r="F336" s="679">
        <f aca="true" t="shared" si="157" ref="F336:M336">F337+F338</f>
        <v>0</v>
      </c>
      <c r="G336" s="679">
        <f t="shared" si="157"/>
        <v>0</v>
      </c>
      <c r="H336" s="679">
        <f t="shared" si="157"/>
        <v>0</v>
      </c>
      <c r="I336" s="679">
        <f t="shared" si="157"/>
        <v>0</v>
      </c>
      <c r="J336" s="679">
        <f t="shared" si="157"/>
        <v>0</v>
      </c>
      <c r="K336" s="679">
        <f t="shared" si="157"/>
        <v>0</v>
      </c>
      <c r="L336" s="679">
        <f t="shared" si="157"/>
        <v>0</v>
      </c>
      <c r="M336" s="681">
        <f t="shared" si="157"/>
        <v>0</v>
      </c>
      <c r="AD336" s="780"/>
      <c r="AE336" s="780"/>
      <c r="AF336" s="780"/>
      <c r="AG336" s="780"/>
      <c r="AH336" s="778"/>
      <c r="AI336" s="778"/>
      <c r="AJ336" s="778"/>
      <c r="AK336" s="778"/>
      <c r="AL336" s="780"/>
      <c r="AM336" s="780"/>
      <c r="AN336" s="780"/>
      <c r="AO336" s="780"/>
      <c r="AP336" s="780"/>
    </row>
    <row r="337" spans="1:42" ht="15.75">
      <c r="A337" s="735"/>
      <c r="B337" s="760"/>
      <c r="C337" s="757" t="s">
        <v>357</v>
      </c>
      <c r="D337" s="753" t="s">
        <v>1596</v>
      </c>
      <c r="E337" s="729">
        <f t="shared" si="155"/>
        <v>0</v>
      </c>
      <c r="F337" s="679"/>
      <c r="G337" s="679"/>
      <c r="H337" s="679"/>
      <c r="I337" s="679"/>
      <c r="J337" s="737"/>
      <c r="K337" s="679"/>
      <c r="L337" s="679"/>
      <c r="M337" s="681"/>
      <c r="AD337" s="780"/>
      <c r="AE337" s="780"/>
      <c r="AF337" s="780"/>
      <c r="AG337" s="780"/>
      <c r="AH337" s="780"/>
      <c r="AI337" s="780"/>
      <c r="AJ337" s="780"/>
      <c r="AK337" s="780"/>
      <c r="AL337" s="780"/>
      <c r="AM337" s="780"/>
      <c r="AN337" s="780"/>
      <c r="AO337" s="780"/>
      <c r="AP337" s="780"/>
    </row>
    <row r="338" spans="1:42" ht="15.75">
      <c r="A338" s="735"/>
      <c r="B338" s="760"/>
      <c r="C338" s="757" t="s">
        <v>358</v>
      </c>
      <c r="D338" s="753" t="s">
        <v>1595</v>
      </c>
      <c r="E338" s="729">
        <f t="shared" si="155"/>
        <v>0</v>
      </c>
      <c r="F338" s="679"/>
      <c r="G338" s="679"/>
      <c r="H338" s="679"/>
      <c r="I338" s="679"/>
      <c r="J338" s="737"/>
      <c r="K338" s="679"/>
      <c r="L338" s="679"/>
      <c r="M338" s="681"/>
      <c r="AD338" s="780"/>
      <c r="AE338" s="780"/>
      <c r="AF338" s="780"/>
      <c r="AG338" s="780"/>
      <c r="AH338" s="780"/>
      <c r="AI338" s="780"/>
      <c r="AJ338" s="780"/>
      <c r="AK338" s="780"/>
      <c r="AL338" s="780"/>
      <c r="AM338" s="780"/>
      <c r="AN338" s="780"/>
      <c r="AO338" s="780"/>
      <c r="AP338" s="780"/>
    </row>
    <row r="339" spans="1:42" ht="15.75">
      <c r="A339" s="735"/>
      <c r="B339" s="751" t="s">
        <v>555</v>
      </c>
      <c r="C339" s="757"/>
      <c r="D339" s="753" t="s">
        <v>1594</v>
      </c>
      <c r="E339" s="729">
        <f t="shared" si="155"/>
        <v>0</v>
      </c>
      <c r="F339" s="679"/>
      <c r="G339" s="679"/>
      <c r="H339" s="679"/>
      <c r="I339" s="679"/>
      <c r="J339" s="737"/>
      <c r="K339" s="679"/>
      <c r="L339" s="679"/>
      <c r="M339" s="681"/>
      <c r="AD339" s="780"/>
      <c r="AE339" s="780"/>
      <c r="AF339" s="780"/>
      <c r="AG339" s="780"/>
      <c r="AH339" s="780"/>
      <c r="AI339" s="780"/>
      <c r="AJ339" s="780"/>
      <c r="AK339" s="780"/>
      <c r="AL339" s="780"/>
      <c r="AM339" s="780"/>
      <c r="AN339" s="780"/>
      <c r="AO339" s="780"/>
      <c r="AP339" s="780"/>
    </row>
    <row r="340" spans="1:42" ht="15.75">
      <c r="A340" s="735"/>
      <c r="B340" s="751" t="s">
        <v>407</v>
      </c>
      <c r="C340" s="757"/>
      <c r="D340" s="753" t="s">
        <v>1593</v>
      </c>
      <c r="E340" s="729">
        <f t="shared" si="155"/>
        <v>0</v>
      </c>
      <c r="F340" s="679"/>
      <c r="G340" s="679"/>
      <c r="H340" s="679"/>
      <c r="I340" s="679"/>
      <c r="J340" s="737"/>
      <c r="K340" s="679"/>
      <c r="L340" s="679"/>
      <c r="M340" s="681"/>
      <c r="AD340" s="780"/>
      <c r="AE340" s="780"/>
      <c r="AF340" s="780"/>
      <c r="AG340" s="780"/>
      <c r="AH340" s="780"/>
      <c r="AI340" s="780"/>
      <c r="AJ340" s="780"/>
      <c r="AK340" s="780"/>
      <c r="AL340" s="780"/>
      <c r="AM340" s="780"/>
      <c r="AN340" s="780"/>
      <c r="AO340" s="780"/>
      <c r="AP340" s="780"/>
    </row>
    <row r="341" spans="1:42" ht="15.75">
      <c r="A341" s="735"/>
      <c r="B341" s="1235" t="s">
        <v>202</v>
      </c>
      <c r="C341" s="1235"/>
      <c r="D341" s="753" t="s">
        <v>1592</v>
      </c>
      <c r="E341" s="729">
        <f t="shared" si="155"/>
        <v>0</v>
      </c>
      <c r="F341" s="679"/>
      <c r="G341" s="679"/>
      <c r="H341" s="679"/>
      <c r="I341" s="679"/>
      <c r="J341" s="737"/>
      <c r="K341" s="679"/>
      <c r="L341" s="679"/>
      <c r="M341" s="681"/>
      <c r="AD341" s="780"/>
      <c r="AE341" s="780"/>
      <c r="AF341" s="780"/>
      <c r="AG341" s="780"/>
      <c r="AH341" s="780"/>
      <c r="AI341" s="780"/>
      <c r="AJ341" s="780"/>
      <c r="AK341" s="780"/>
      <c r="AL341" s="780"/>
      <c r="AM341" s="780"/>
      <c r="AN341" s="780"/>
      <c r="AO341" s="780"/>
      <c r="AP341" s="780"/>
    </row>
    <row r="342" spans="1:13" ht="15.75">
      <c r="A342" s="731" t="s">
        <v>1591</v>
      </c>
      <c r="B342" s="732"/>
      <c r="C342" s="733"/>
      <c r="D342" s="734" t="s">
        <v>1590</v>
      </c>
      <c r="E342" s="729">
        <f t="shared" si="155"/>
        <v>0</v>
      </c>
      <c r="F342" s="679">
        <f aca="true" t="shared" si="158" ref="F342:M342">F344+F345+F348</f>
        <v>0</v>
      </c>
      <c r="G342" s="679">
        <f t="shared" si="158"/>
        <v>0</v>
      </c>
      <c r="H342" s="679">
        <f t="shared" si="158"/>
        <v>0</v>
      </c>
      <c r="I342" s="679">
        <f t="shared" si="158"/>
        <v>0</v>
      </c>
      <c r="J342" s="679">
        <f t="shared" si="158"/>
        <v>0</v>
      </c>
      <c r="K342" s="679">
        <f t="shared" si="158"/>
        <v>0</v>
      </c>
      <c r="L342" s="679">
        <f t="shared" si="158"/>
        <v>0</v>
      </c>
      <c r="M342" s="681">
        <f t="shared" si="158"/>
        <v>0</v>
      </c>
    </row>
    <row r="343" spans="1:13" ht="15.75">
      <c r="A343" s="735" t="s">
        <v>372</v>
      </c>
      <c r="B343" s="732"/>
      <c r="C343" s="736"/>
      <c r="D343" s="734"/>
      <c r="E343" s="729"/>
      <c r="F343" s="679"/>
      <c r="G343" s="679"/>
      <c r="H343" s="679"/>
      <c r="I343" s="679"/>
      <c r="J343" s="737"/>
      <c r="K343" s="679"/>
      <c r="L343" s="679"/>
      <c r="M343" s="681"/>
    </row>
    <row r="344" spans="1:13" s="745" customFormat="1" ht="15.75">
      <c r="A344" s="781"/>
      <c r="B344" s="782" t="s">
        <v>182</v>
      </c>
      <c r="C344" s="783"/>
      <c r="D344" s="734" t="s">
        <v>1589</v>
      </c>
      <c r="E344" s="729">
        <f aca="true" t="shared" si="159" ref="E344:E350">G344+H344+I344+J344</f>
        <v>0</v>
      </c>
      <c r="F344" s="743"/>
      <c r="G344" s="743"/>
      <c r="H344" s="743"/>
      <c r="I344" s="743"/>
      <c r="J344" s="796"/>
      <c r="K344" s="743"/>
      <c r="L344" s="743"/>
      <c r="M344" s="744"/>
    </row>
    <row r="345" spans="1:13" ht="15.75">
      <c r="A345" s="735"/>
      <c r="B345" s="1235" t="s">
        <v>1588</v>
      </c>
      <c r="C345" s="1235"/>
      <c r="D345" s="753" t="s">
        <v>1587</v>
      </c>
      <c r="E345" s="729">
        <f t="shared" si="159"/>
        <v>0</v>
      </c>
      <c r="F345" s="679">
        <f aca="true" t="shared" si="160" ref="F345:M345">F346+F347</f>
        <v>0</v>
      </c>
      <c r="G345" s="679">
        <f t="shared" si="160"/>
        <v>0</v>
      </c>
      <c r="H345" s="679">
        <f t="shared" si="160"/>
        <v>0</v>
      </c>
      <c r="I345" s="679">
        <f t="shared" si="160"/>
        <v>0</v>
      </c>
      <c r="J345" s="679">
        <f t="shared" si="160"/>
        <v>0</v>
      </c>
      <c r="K345" s="679">
        <f t="shared" si="160"/>
        <v>0</v>
      </c>
      <c r="L345" s="679">
        <f t="shared" si="160"/>
        <v>0</v>
      </c>
      <c r="M345" s="681">
        <f t="shared" si="160"/>
        <v>0</v>
      </c>
    </row>
    <row r="346" spans="1:13" ht="15.75">
      <c r="A346" s="735"/>
      <c r="B346" s="751"/>
      <c r="C346" s="757" t="s">
        <v>359</v>
      </c>
      <c r="D346" s="753" t="s">
        <v>1586</v>
      </c>
      <c r="E346" s="729">
        <f t="shared" si="159"/>
        <v>0</v>
      </c>
      <c r="F346" s="679"/>
      <c r="G346" s="679"/>
      <c r="H346" s="679"/>
      <c r="I346" s="679"/>
      <c r="J346" s="737"/>
      <c r="K346" s="679"/>
      <c r="L346" s="679"/>
      <c r="M346" s="681"/>
    </row>
    <row r="347" spans="1:13" ht="15.75">
      <c r="A347" s="735"/>
      <c r="B347" s="751"/>
      <c r="C347" s="757" t="s">
        <v>632</v>
      </c>
      <c r="D347" s="753" t="s">
        <v>1585</v>
      </c>
      <c r="E347" s="729">
        <f t="shared" si="159"/>
        <v>0</v>
      </c>
      <c r="F347" s="679"/>
      <c r="G347" s="679"/>
      <c r="H347" s="679"/>
      <c r="I347" s="679"/>
      <c r="J347" s="737"/>
      <c r="K347" s="679"/>
      <c r="L347" s="679"/>
      <c r="M347" s="681"/>
    </row>
    <row r="348" spans="1:13" ht="15.75">
      <c r="A348" s="735"/>
      <c r="B348" s="751" t="s">
        <v>113</v>
      </c>
      <c r="C348" s="757"/>
      <c r="D348" s="753" t="s">
        <v>1584</v>
      </c>
      <c r="E348" s="729">
        <f t="shared" si="159"/>
        <v>0</v>
      </c>
      <c r="F348" s="679"/>
      <c r="G348" s="679"/>
      <c r="H348" s="679"/>
      <c r="I348" s="679"/>
      <c r="J348" s="737"/>
      <c r="K348" s="679"/>
      <c r="L348" s="679"/>
      <c r="M348" s="681"/>
    </row>
    <row r="349" spans="1:13" ht="15.75">
      <c r="A349" s="786" t="s">
        <v>1583</v>
      </c>
      <c r="B349" s="787"/>
      <c r="C349" s="788"/>
      <c r="D349" s="678" t="s">
        <v>1582</v>
      </c>
      <c r="E349" s="729">
        <f t="shared" si="159"/>
        <v>0</v>
      </c>
      <c r="F349" s="679"/>
      <c r="G349" s="679"/>
      <c r="H349" s="679"/>
      <c r="I349" s="679"/>
      <c r="J349" s="737"/>
      <c r="K349" s="679"/>
      <c r="L349" s="679"/>
      <c r="M349" s="681"/>
    </row>
    <row r="350" spans="1:13" ht="15.75">
      <c r="A350" s="789" t="s">
        <v>1581</v>
      </c>
      <c r="B350" s="790"/>
      <c r="C350" s="788"/>
      <c r="D350" s="734" t="s">
        <v>1580</v>
      </c>
      <c r="E350" s="729">
        <f t="shared" si="159"/>
        <v>0</v>
      </c>
      <c r="F350" s="679">
        <f aca="true" t="shared" si="161" ref="F350:M350">F352</f>
        <v>0</v>
      </c>
      <c r="G350" s="679">
        <f t="shared" si="161"/>
        <v>0</v>
      </c>
      <c r="H350" s="679">
        <f t="shared" si="161"/>
        <v>0</v>
      </c>
      <c r="I350" s="679">
        <f t="shared" si="161"/>
        <v>0</v>
      </c>
      <c r="J350" s="679">
        <f t="shared" si="161"/>
        <v>0</v>
      </c>
      <c r="K350" s="679">
        <f t="shared" si="161"/>
        <v>0</v>
      </c>
      <c r="L350" s="679">
        <f t="shared" si="161"/>
        <v>0</v>
      </c>
      <c r="M350" s="681">
        <f t="shared" si="161"/>
        <v>0</v>
      </c>
    </row>
    <row r="351" spans="1:13" ht="15.75">
      <c r="A351" s="791" t="s">
        <v>372</v>
      </c>
      <c r="B351" s="792"/>
      <c r="C351" s="793"/>
      <c r="D351" s="734"/>
      <c r="E351" s="729"/>
      <c r="F351" s="679"/>
      <c r="G351" s="679"/>
      <c r="H351" s="679"/>
      <c r="I351" s="679"/>
      <c r="J351" s="737"/>
      <c r="K351" s="679"/>
      <c r="L351" s="679"/>
      <c r="M351" s="681"/>
    </row>
    <row r="352" spans="1:13" ht="15.75">
      <c r="A352" s="791"/>
      <c r="B352" s="1236" t="s">
        <v>1579</v>
      </c>
      <c r="C352" s="1236"/>
      <c r="D352" s="734" t="s">
        <v>1578</v>
      </c>
      <c r="E352" s="729">
        <f>G352+H352+I352+J352</f>
        <v>0</v>
      </c>
      <c r="F352" s="679">
        <f aca="true" t="shared" si="162" ref="F352:M352">F353+F354</f>
        <v>0</v>
      </c>
      <c r="G352" s="679">
        <f t="shared" si="162"/>
        <v>0</v>
      </c>
      <c r="H352" s="679">
        <f t="shared" si="162"/>
        <v>0</v>
      </c>
      <c r="I352" s="679">
        <f t="shared" si="162"/>
        <v>0</v>
      </c>
      <c r="J352" s="679">
        <f t="shared" si="162"/>
        <v>0</v>
      </c>
      <c r="K352" s="679">
        <f t="shared" si="162"/>
        <v>0</v>
      </c>
      <c r="L352" s="679">
        <f t="shared" si="162"/>
        <v>0</v>
      </c>
      <c r="M352" s="681">
        <f t="shared" si="162"/>
        <v>0</v>
      </c>
    </row>
    <row r="353" spans="1:13" ht="15.75">
      <c r="A353" s="791"/>
      <c r="B353" s="792"/>
      <c r="C353" s="793" t="s">
        <v>292</v>
      </c>
      <c r="D353" s="734" t="s">
        <v>1577</v>
      </c>
      <c r="E353" s="729">
        <f>G353+H353+I353+J353</f>
        <v>0</v>
      </c>
      <c r="F353" s="679"/>
      <c r="G353" s="679"/>
      <c r="H353" s="679"/>
      <c r="I353" s="679"/>
      <c r="J353" s="737"/>
      <c r="K353" s="679"/>
      <c r="L353" s="679"/>
      <c r="M353" s="681"/>
    </row>
    <row r="354" spans="1:13" ht="15.75">
      <c r="A354" s="791"/>
      <c r="B354" s="792"/>
      <c r="C354" s="793" t="s">
        <v>1576</v>
      </c>
      <c r="D354" s="734" t="s">
        <v>1575</v>
      </c>
      <c r="E354" s="729">
        <f>G354+H354+I354+J354</f>
        <v>0</v>
      </c>
      <c r="F354" s="679"/>
      <c r="G354" s="679"/>
      <c r="H354" s="679"/>
      <c r="I354" s="679"/>
      <c r="J354" s="737"/>
      <c r="K354" s="679"/>
      <c r="L354" s="679"/>
      <c r="M354" s="681"/>
    </row>
    <row r="355" spans="1:13" ht="15.75">
      <c r="A355" s="786" t="s">
        <v>1574</v>
      </c>
      <c r="B355" s="792"/>
      <c r="C355" s="793"/>
      <c r="D355" s="734" t="s">
        <v>1573</v>
      </c>
      <c r="E355" s="729">
        <f>G355+H355+I355+J355</f>
        <v>0</v>
      </c>
      <c r="F355" s="679">
        <f aca="true" t="shared" si="163" ref="F355:M355">F357+F358</f>
        <v>0</v>
      </c>
      <c r="G355" s="679">
        <f t="shared" si="163"/>
        <v>0</v>
      </c>
      <c r="H355" s="679">
        <f t="shared" si="163"/>
        <v>0</v>
      </c>
      <c r="I355" s="679">
        <f t="shared" si="163"/>
        <v>0</v>
      </c>
      <c r="J355" s="679">
        <f t="shared" si="163"/>
        <v>0</v>
      </c>
      <c r="K355" s="679">
        <f t="shared" si="163"/>
        <v>0</v>
      </c>
      <c r="L355" s="679">
        <f t="shared" si="163"/>
        <v>0</v>
      </c>
      <c r="M355" s="681">
        <f t="shared" si="163"/>
        <v>0</v>
      </c>
    </row>
    <row r="356" spans="1:13" ht="15.75">
      <c r="A356" s="735" t="s">
        <v>372</v>
      </c>
      <c r="B356" s="732"/>
      <c r="C356" s="736"/>
      <c r="D356" s="734"/>
      <c r="E356" s="729"/>
      <c r="F356" s="679"/>
      <c r="G356" s="679"/>
      <c r="H356" s="679"/>
      <c r="I356" s="679"/>
      <c r="J356" s="737"/>
      <c r="K356" s="679"/>
      <c r="L356" s="679"/>
      <c r="M356" s="681"/>
    </row>
    <row r="357" spans="1:13" ht="15.75">
      <c r="A357" s="761"/>
      <c r="B357" s="732" t="s">
        <v>427</v>
      </c>
      <c r="C357" s="736"/>
      <c r="D357" s="734" t="s">
        <v>1572</v>
      </c>
      <c r="E357" s="729">
        <f>G357+H357+I357+J357</f>
        <v>0</v>
      </c>
      <c r="F357" s="679"/>
      <c r="G357" s="679"/>
      <c r="H357" s="679"/>
      <c r="I357" s="679"/>
      <c r="J357" s="737"/>
      <c r="K357" s="679"/>
      <c r="L357" s="679"/>
      <c r="M357" s="681"/>
    </row>
    <row r="358" spans="1:13" ht="15.75">
      <c r="A358" s="761"/>
      <c r="B358" s="732" t="s">
        <v>1571</v>
      </c>
      <c r="C358" s="736"/>
      <c r="D358" s="734" t="s">
        <v>1570</v>
      </c>
      <c r="E358" s="729">
        <f>G358+H358+I358+J358</f>
        <v>0</v>
      </c>
      <c r="F358" s="679"/>
      <c r="G358" s="679"/>
      <c r="H358" s="679"/>
      <c r="I358" s="679"/>
      <c r="J358" s="737"/>
      <c r="K358" s="679"/>
      <c r="L358" s="679"/>
      <c r="M358" s="681"/>
    </row>
    <row r="359" spans="1:13" s="745" customFormat="1" ht="15.75">
      <c r="A359" s="740" t="s">
        <v>1569</v>
      </c>
      <c r="B359" s="747"/>
      <c r="C359" s="794"/>
      <c r="D359" s="678">
        <v>83.06</v>
      </c>
      <c r="E359" s="729">
        <f>G359+H359+I359+J359</f>
        <v>0</v>
      </c>
      <c r="F359" s="743">
        <f aca="true" t="shared" si="164" ref="F359:M359">F361</f>
        <v>0</v>
      </c>
      <c r="G359" s="743">
        <f t="shared" si="164"/>
        <v>0</v>
      </c>
      <c r="H359" s="743">
        <f t="shared" si="164"/>
        <v>0</v>
      </c>
      <c r="I359" s="743">
        <f t="shared" si="164"/>
        <v>0</v>
      </c>
      <c r="J359" s="743">
        <f t="shared" si="164"/>
        <v>0</v>
      </c>
      <c r="K359" s="743">
        <f t="shared" si="164"/>
        <v>0</v>
      </c>
      <c r="L359" s="743">
        <f t="shared" si="164"/>
        <v>0</v>
      </c>
      <c r="M359" s="744">
        <f t="shared" si="164"/>
        <v>0</v>
      </c>
    </row>
    <row r="360" spans="1:13" s="745" customFormat="1" ht="15.75">
      <c r="A360" s="781" t="s">
        <v>372</v>
      </c>
      <c r="B360" s="795"/>
      <c r="C360" s="783"/>
      <c r="D360" s="734"/>
      <c r="E360" s="729"/>
      <c r="F360" s="743"/>
      <c r="G360" s="743"/>
      <c r="H360" s="743"/>
      <c r="I360" s="743"/>
      <c r="J360" s="796"/>
      <c r="K360" s="743"/>
      <c r="L360" s="743"/>
      <c r="M360" s="744"/>
    </row>
    <row r="361" spans="1:13" s="745" customFormat="1" ht="15.75">
      <c r="A361" s="762"/>
      <c r="B361" s="747" t="s">
        <v>1568</v>
      </c>
      <c r="C361" s="794"/>
      <c r="D361" s="734" t="s">
        <v>1567</v>
      </c>
      <c r="E361" s="729">
        <f>G361+H361+I361+J361</f>
        <v>0</v>
      </c>
      <c r="F361" s="743">
        <f aca="true" t="shared" si="165" ref="F361:M361">F362+F363+F364</f>
        <v>0</v>
      </c>
      <c r="G361" s="743">
        <f t="shared" si="165"/>
        <v>0</v>
      </c>
      <c r="H361" s="743">
        <f t="shared" si="165"/>
        <v>0</v>
      </c>
      <c r="I361" s="743">
        <f t="shared" si="165"/>
        <v>0</v>
      </c>
      <c r="J361" s="743">
        <f t="shared" si="165"/>
        <v>0</v>
      </c>
      <c r="K361" s="743">
        <f t="shared" si="165"/>
        <v>0</v>
      </c>
      <c r="L361" s="743">
        <f t="shared" si="165"/>
        <v>0</v>
      </c>
      <c r="M361" s="744">
        <f t="shared" si="165"/>
        <v>0</v>
      </c>
    </row>
    <row r="362" spans="1:13" s="745" customFormat="1" ht="15.75">
      <c r="A362" s="762"/>
      <c r="B362" s="747"/>
      <c r="C362" s="755" t="s">
        <v>156</v>
      </c>
      <c r="D362" s="734" t="s">
        <v>1566</v>
      </c>
      <c r="E362" s="729">
        <f>G362+H362+I362+J362</f>
        <v>0</v>
      </c>
      <c r="F362" s="743"/>
      <c r="G362" s="743"/>
      <c r="H362" s="743"/>
      <c r="I362" s="743"/>
      <c r="J362" s="796"/>
      <c r="K362" s="743"/>
      <c r="L362" s="743"/>
      <c r="M362" s="744"/>
    </row>
    <row r="363" spans="1:13" s="745" customFormat="1" ht="15.75">
      <c r="A363" s="762"/>
      <c r="B363" s="747"/>
      <c r="C363" s="755" t="s">
        <v>8</v>
      </c>
      <c r="D363" s="734" t="s">
        <v>1565</v>
      </c>
      <c r="E363" s="729">
        <f>G363+H363+I363+J363</f>
        <v>0</v>
      </c>
      <c r="F363" s="743"/>
      <c r="G363" s="743"/>
      <c r="H363" s="743"/>
      <c r="I363" s="743"/>
      <c r="J363" s="796"/>
      <c r="K363" s="743"/>
      <c r="L363" s="743"/>
      <c r="M363" s="744"/>
    </row>
    <row r="364" spans="1:13" s="745" customFormat="1" ht="15.75">
      <c r="A364" s="762"/>
      <c r="B364" s="747"/>
      <c r="C364" s="763" t="s">
        <v>514</v>
      </c>
      <c r="D364" s="768" t="s">
        <v>1564</v>
      </c>
      <c r="E364" s="729">
        <f>G364+H364+I364+J364</f>
        <v>0</v>
      </c>
      <c r="F364" s="743"/>
      <c r="G364" s="743"/>
      <c r="H364" s="743"/>
      <c r="I364" s="743"/>
      <c r="J364" s="796"/>
      <c r="K364" s="743"/>
      <c r="L364" s="743"/>
      <c r="M364" s="744"/>
    </row>
    <row r="365" spans="1:13" ht="15.75">
      <c r="A365" s="731" t="s">
        <v>1563</v>
      </c>
      <c r="B365" s="732"/>
      <c r="C365" s="733"/>
      <c r="D365" s="734" t="s">
        <v>1562</v>
      </c>
      <c r="E365" s="729">
        <f>G365+H365+I365+J365</f>
        <v>0</v>
      </c>
      <c r="F365" s="679">
        <f aca="true" t="shared" si="166" ref="F365:M365">F367+F371+F373</f>
        <v>0</v>
      </c>
      <c r="G365" s="679">
        <f t="shared" si="166"/>
        <v>0</v>
      </c>
      <c r="H365" s="679">
        <f t="shared" si="166"/>
        <v>0</v>
      </c>
      <c r="I365" s="679">
        <f t="shared" si="166"/>
        <v>0</v>
      </c>
      <c r="J365" s="679">
        <f t="shared" si="166"/>
        <v>0</v>
      </c>
      <c r="K365" s="679">
        <f t="shared" si="166"/>
        <v>0</v>
      </c>
      <c r="L365" s="679">
        <f t="shared" si="166"/>
        <v>0</v>
      </c>
      <c r="M365" s="681">
        <f t="shared" si="166"/>
        <v>0</v>
      </c>
    </row>
    <row r="366" spans="1:13" ht="15.75">
      <c r="A366" s="735" t="s">
        <v>372</v>
      </c>
      <c r="B366" s="732"/>
      <c r="C366" s="736"/>
      <c r="D366" s="734"/>
      <c r="E366" s="729"/>
      <c r="F366" s="679"/>
      <c r="G366" s="679"/>
      <c r="H366" s="679"/>
      <c r="I366" s="679"/>
      <c r="J366" s="737"/>
      <c r="K366" s="679"/>
      <c r="L366" s="679"/>
      <c r="M366" s="681"/>
    </row>
    <row r="367" spans="1:13" ht="15.75">
      <c r="A367" s="735"/>
      <c r="B367" s="751" t="s">
        <v>1561</v>
      </c>
      <c r="C367" s="758"/>
      <c r="D367" s="753" t="s">
        <v>1560</v>
      </c>
      <c r="E367" s="729">
        <f aca="true" t="shared" si="167" ref="E367:E375">G367+H367+I367+J367</f>
        <v>0</v>
      </c>
      <c r="F367" s="679">
        <f aca="true" t="shared" si="168" ref="F367:M367">F368+F369+F370</f>
        <v>0</v>
      </c>
      <c r="G367" s="679">
        <f t="shared" si="168"/>
        <v>0</v>
      </c>
      <c r="H367" s="679">
        <f t="shared" si="168"/>
        <v>0</v>
      </c>
      <c r="I367" s="679">
        <f t="shared" si="168"/>
        <v>0</v>
      </c>
      <c r="J367" s="679">
        <f t="shared" si="168"/>
        <v>0</v>
      </c>
      <c r="K367" s="679">
        <f t="shared" si="168"/>
        <v>0</v>
      </c>
      <c r="L367" s="679">
        <f t="shared" si="168"/>
        <v>0</v>
      </c>
      <c r="M367" s="681">
        <f t="shared" si="168"/>
        <v>0</v>
      </c>
    </row>
    <row r="368" spans="1:13" ht="15.75">
      <c r="A368" s="735"/>
      <c r="B368" s="751"/>
      <c r="C368" s="759" t="s">
        <v>432</v>
      </c>
      <c r="D368" s="797" t="s">
        <v>1559</v>
      </c>
      <c r="E368" s="729">
        <f t="shared" si="167"/>
        <v>0</v>
      </c>
      <c r="F368" s="679"/>
      <c r="G368" s="679"/>
      <c r="H368" s="679"/>
      <c r="I368" s="679"/>
      <c r="J368" s="737"/>
      <c r="K368" s="679"/>
      <c r="L368" s="679"/>
      <c r="M368" s="681"/>
    </row>
    <row r="369" spans="1:13" ht="15.75">
      <c r="A369" s="765"/>
      <c r="B369" s="798"/>
      <c r="C369" s="799" t="s">
        <v>433</v>
      </c>
      <c r="D369" s="797" t="s">
        <v>1558</v>
      </c>
      <c r="E369" s="729">
        <f t="shared" si="167"/>
        <v>0</v>
      </c>
      <c r="F369" s="679"/>
      <c r="G369" s="679"/>
      <c r="H369" s="679"/>
      <c r="I369" s="679"/>
      <c r="J369" s="737"/>
      <c r="K369" s="679"/>
      <c r="L369" s="679"/>
      <c r="M369" s="681"/>
    </row>
    <row r="370" spans="1:13" ht="15.75">
      <c r="A370" s="735"/>
      <c r="B370" s="751"/>
      <c r="C370" s="757" t="s">
        <v>434</v>
      </c>
      <c r="D370" s="797" t="s">
        <v>1557</v>
      </c>
      <c r="E370" s="729">
        <f t="shared" si="167"/>
        <v>0</v>
      </c>
      <c r="F370" s="679"/>
      <c r="G370" s="679"/>
      <c r="H370" s="679"/>
      <c r="I370" s="679"/>
      <c r="J370" s="737"/>
      <c r="K370" s="679"/>
      <c r="L370" s="679"/>
      <c r="M370" s="681"/>
    </row>
    <row r="371" spans="1:13" ht="15.75">
      <c r="A371" s="735"/>
      <c r="B371" s="751" t="s">
        <v>1556</v>
      </c>
      <c r="C371" s="757"/>
      <c r="D371" s="753" t="s">
        <v>1555</v>
      </c>
      <c r="E371" s="729">
        <f t="shared" si="167"/>
        <v>0</v>
      </c>
      <c r="F371" s="679">
        <f aca="true" t="shared" si="169" ref="F371:M371">F372</f>
        <v>0</v>
      </c>
      <c r="G371" s="679">
        <f t="shared" si="169"/>
        <v>0</v>
      </c>
      <c r="H371" s="679">
        <f t="shared" si="169"/>
        <v>0</v>
      </c>
      <c r="I371" s="679">
        <f t="shared" si="169"/>
        <v>0</v>
      </c>
      <c r="J371" s="679">
        <f t="shared" si="169"/>
        <v>0</v>
      </c>
      <c r="K371" s="679">
        <f t="shared" si="169"/>
        <v>0</v>
      </c>
      <c r="L371" s="679">
        <f t="shared" si="169"/>
        <v>0</v>
      </c>
      <c r="M371" s="681">
        <f t="shared" si="169"/>
        <v>0</v>
      </c>
    </row>
    <row r="372" spans="1:13" ht="15.75">
      <c r="A372" s="735"/>
      <c r="B372" s="751"/>
      <c r="C372" s="757" t="s">
        <v>218</v>
      </c>
      <c r="D372" s="753" t="s">
        <v>1554</v>
      </c>
      <c r="E372" s="729">
        <f t="shared" si="167"/>
        <v>0</v>
      </c>
      <c r="F372" s="679"/>
      <c r="G372" s="679"/>
      <c r="H372" s="679"/>
      <c r="I372" s="679"/>
      <c r="J372" s="737"/>
      <c r="K372" s="679"/>
      <c r="L372" s="679"/>
      <c r="M372" s="681"/>
    </row>
    <row r="373" spans="1:13" ht="15.75">
      <c r="A373" s="735"/>
      <c r="B373" s="751" t="s">
        <v>402</v>
      </c>
      <c r="C373" s="800"/>
      <c r="D373" s="753" t="s">
        <v>1553</v>
      </c>
      <c r="E373" s="729">
        <f t="shared" si="167"/>
        <v>0</v>
      </c>
      <c r="F373" s="679"/>
      <c r="G373" s="679"/>
      <c r="H373" s="679"/>
      <c r="I373" s="679"/>
      <c r="J373" s="737"/>
      <c r="K373" s="679"/>
      <c r="L373" s="679"/>
      <c r="M373" s="681"/>
    </row>
    <row r="374" spans="1:13" ht="15.75">
      <c r="A374" s="761" t="s">
        <v>1552</v>
      </c>
      <c r="B374" s="801"/>
      <c r="C374" s="802"/>
      <c r="D374" s="770" t="s">
        <v>1551</v>
      </c>
      <c r="E374" s="729">
        <f t="shared" si="167"/>
        <v>0</v>
      </c>
      <c r="F374" s="679">
        <f aca="true" t="shared" si="170" ref="F374:M374">F375</f>
        <v>0</v>
      </c>
      <c r="G374" s="679">
        <f t="shared" si="170"/>
        <v>0</v>
      </c>
      <c r="H374" s="679">
        <f t="shared" si="170"/>
        <v>0</v>
      </c>
      <c r="I374" s="679">
        <f t="shared" si="170"/>
        <v>0</v>
      </c>
      <c r="J374" s="679">
        <f t="shared" si="170"/>
        <v>0</v>
      </c>
      <c r="K374" s="679">
        <f t="shared" si="170"/>
        <v>0</v>
      </c>
      <c r="L374" s="679">
        <f t="shared" si="170"/>
        <v>0</v>
      </c>
      <c r="M374" s="681">
        <f t="shared" si="170"/>
        <v>0</v>
      </c>
    </row>
    <row r="375" spans="1:13" ht="16.5" thickBot="1">
      <c r="A375" s="803" t="s">
        <v>1371</v>
      </c>
      <c r="B375" s="804"/>
      <c r="C375" s="805"/>
      <c r="D375" s="817" t="s">
        <v>1550</v>
      </c>
      <c r="E375" s="818">
        <f t="shared" si="167"/>
        <v>0</v>
      </c>
      <c r="F375" s="819"/>
      <c r="G375" s="819">
        <f>G260-G23</f>
        <v>0</v>
      </c>
      <c r="H375" s="819">
        <f aca="true" t="shared" si="171" ref="H375:M375">H260-H23</f>
        <v>0</v>
      </c>
      <c r="I375" s="819">
        <f t="shared" si="171"/>
        <v>0</v>
      </c>
      <c r="J375" s="819">
        <f t="shared" si="171"/>
        <v>0</v>
      </c>
      <c r="K375" s="819">
        <f t="shared" si="171"/>
        <v>0</v>
      </c>
      <c r="L375" s="819">
        <f t="shared" si="171"/>
        <v>0</v>
      </c>
      <c r="M375" s="820">
        <f t="shared" si="171"/>
        <v>0</v>
      </c>
    </row>
    <row r="376" spans="1:4" ht="15.75">
      <c r="A376" s="660"/>
      <c r="B376" s="662"/>
      <c r="C376" s="663"/>
      <c r="D376" s="821"/>
    </row>
    <row r="378" spans="1:10" ht="12.75" customHeight="1">
      <c r="A378" s="1259" t="s">
        <v>1372</v>
      </c>
      <c r="B378" s="1259"/>
      <c r="C378" s="1258" t="s">
        <v>696</v>
      </c>
      <c r="D378" s="1258"/>
      <c r="E378" s="822"/>
      <c r="F378" s="822"/>
      <c r="G378" s="822"/>
      <c r="H378" s="822"/>
      <c r="I378" s="822"/>
      <c r="J378" s="822"/>
    </row>
    <row r="379" spans="1:10" ht="30.75" customHeight="1">
      <c r="A379" s="1259"/>
      <c r="B379" s="1259"/>
      <c r="C379" s="1258"/>
      <c r="D379" s="1258"/>
      <c r="E379" s="822"/>
      <c r="F379" s="823"/>
      <c r="G379" s="823"/>
      <c r="H379" s="823"/>
      <c r="I379" s="822"/>
      <c r="J379" s="822"/>
    </row>
    <row r="380" spans="1:10" ht="15.75">
      <c r="A380" s="822"/>
      <c r="B380" s="822"/>
      <c r="C380" s="824" t="s">
        <v>1549</v>
      </c>
      <c r="D380" s="825"/>
      <c r="E380" s="822"/>
      <c r="F380" s="822"/>
      <c r="H380" s="822"/>
      <c r="J380" s="826" t="s">
        <v>160</v>
      </c>
    </row>
    <row r="381" spans="1:10" ht="15.75">
      <c r="A381" s="822"/>
      <c r="B381" s="822"/>
      <c r="C381" s="827"/>
      <c r="D381" s="822"/>
      <c r="E381" s="822"/>
      <c r="F381" s="822"/>
      <c r="H381" s="822"/>
      <c r="J381" s="775" t="s">
        <v>161</v>
      </c>
    </row>
  </sheetData>
  <sheetProtection/>
  <mergeCells count="73">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8:C98"/>
    <mergeCell ref="A28:C28"/>
    <mergeCell ref="A29:C29"/>
    <mergeCell ref="K9:M9"/>
    <mergeCell ref="E10:F10"/>
    <mergeCell ref="G10:J10"/>
    <mergeCell ref="K10:K11"/>
    <mergeCell ref="L10:L11"/>
    <mergeCell ref="M10:M11"/>
    <mergeCell ref="B15:C15"/>
    <mergeCell ref="B109:C109"/>
    <mergeCell ref="A72:C72"/>
    <mergeCell ref="B74:C74"/>
    <mergeCell ref="A41:C41"/>
    <mergeCell ref="B84:C84"/>
    <mergeCell ref="A99:C99"/>
    <mergeCell ref="B101:C101"/>
    <mergeCell ref="B104:C104"/>
    <mergeCell ref="A48:C48"/>
    <mergeCell ref="B66:C66"/>
    <mergeCell ref="B200:C200"/>
    <mergeCell ref="A205:C205"/>
    <mergeCell ref="A214:C214"/>
    <mergeCell ref="A215:C215"/>
    <mergeCell ref="B21:C21"/>
    <mergeCell ref="B26:C26"/>
    <mergeCell ref="A144:C144"/>
    <mergeCell ref="A145:C145"/>
    <mergeCell ref="B45:C45"/>
    <mergeCell ref="A47:C47"/>
    <mergeCell ref="B236:C236"/>
    <mergeCell ref="A260:C260"/>
    <mergeCell ref="A261:C261"/>
    <mergeCell ref="A269:C269"/>
    <mergeCell ref="B217:C217"/>
    <mergeCell ref="B220:C220"/>
    <mergeCell ref="B225:C225"/>
    <mergeCell ref="B229:C229"/>
    <mergeCell ref="B298:C298"/>
    <mergeCell ref="A304:C304"/>
    <mergeCell ref="B306:C306"/>
    <mergeCell ref="B316:C316"/>
    <mergeCell ref="A273:C273"/>
    <mergeCell ref="B277:C277"/>
    <mergeCell ref="A279:C279"/>
    <mergeCell ref="A280:C280"/>
    <mergeCell ref="A321:C321"/>
    <mergeCell ref="A330:C330"/>
    <mergeCell ref="B345:C345"/>
    <mergeCell ref="B352:C352"/>
    <mergeCell ref="A331:C331"/>
    <mergeCell ref="B333:C333"/>
    <mergeCell ref="B336:C336"/>
    <mergeCell ref="B341:C341"/>
  </mergeCells>
  <printOptions horizontalCentered="1"/>
  <pageMargins left="0.3937007874015748" right="0.3937007874015748" top="0.35433070866141736" bottom="0.35433070866141736" header="0.31496062992125984" footer="0.2362204724409449"/>
  <pageSetup horizontalDpi="600" verticalDpi="600" orientation="landscape" paperSize="9" scale="70"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M414"/>
  <sheetViews>
    <sheetView zoomScale="86" zoomScaleNormal="86" zoomScalePageLayoutView="0" workbookViewId="0" topLeftCell="A1">
      <selection activeCell="E9" sqref="E9:J9"/>
    </sheetView>
  </sheetViews>
  <sheetFormatPr defaultColWidth="8.8515625" defaultRowHeight="12.75"/>
  <cols>
    <col min="1" max="1" width="4.57421875" style="658" customWidth="1"/>
    <col min="2" max="2" width="5.28125" style="658" customWidth="1"/>
    <col min="3" max="3" width="78.7109375" style="658" customWidth="1"/>
    <col min="4" max="4" width="14.7109375" style="658" customWidth="1"/>
    <col min="5" max="5" width="10.7109375" style="658" customWidth="1"/>
    <col min="6" max="6" width="17.00390625" style="658" customWidth="1"/>
    <col min="7" max="7" width="9.7109375" style="658" customWidth="1"/>
    <col min="8" max="8" width="9.8515625" style="658" customWidth="1"/>
    <col min="9" max="9" width="10.28125" style="658" customWidth="1"/>
    <col min="10" max="10" width="9.140625" style="658" customWidth="1"/>
    <col min="11" max="11" width="10.7109375" style="658" customWidth="1"/>
    <col min="12" max="12" width="12.421875" style="658" customWidth="1"/>
    <col min="13" max="13" width="11.7109375" style="658" bestFit="1" customWidth="1"/>
    <col min="14" max="14" width="9.140625" style="658" customWidth="1"/>
    <col min="15" max="16384" width="8.8515625" style="658" customWidth="1"/>
  </cols>
  <sheetData>
    <row r="1" spans="1:13" ht="15.75">
      <c r="A1" s="655"/>
      <c r="B1" s="655"/>
      <c r="C1" s="656"/>
      <c r="D1" s="657"/>
      <c r="E1" s="657"/>
      <c r="M1" s="659" t="s">
        <v>1714</v>
      </c>
    </row>
    <row r="2" spans="1:5" ht="15.75">
      <c r="A2" s="823" t="s">
        <v>1753</v>
      </c>
      <c r="B2" s="660"/>
      <c r="C2" s="660"/>
      <c r="D2" s="657"/>
      <c r="E2" s="657"/>
    </row>
    <row r="3" spans="1:5" ht="16.5" customHeight="1">
      <c r="A3" s="656" t="s">
        <v>582</v>
      </c>
      <c r="B3" s="655"/>
      <c r="C3" s="661"/>
      <c r="D3" s="657"/>
      <c r="E3" s="657"/>
    </row>
    <row r="4" spans="1:5" ht="15.75">
      <c r="A4" s="662"/>
      <c r="B4" s="662"/>
      <c r="C4" s="663"/>
      <c r="D4" s="662"/>
      <c r="E4" s="662"/>
    </row>
    <row r="5" spans="1:10" ht="15.75">
      <c r="A5" s="1256" t="s">
        <v>1373</v>
      </c>
      <c r="B5" s="1256"/>
      <c r="C5" s="1256"/>
      <c r="D5" s="1256"/>
      <c r="E5" s="1256"/>
      <c r="F5" s="1256"/>
      <c r="G5" s="1256"/>
      <c r="H5" s="1256"/>
      <c r="I5" s="1256"/>
      <c r="J5" s="1256"/>
    </row>
    <row r="6" spans="1:10" ht="15.75">
      <c r="A6" s="1256" t="s">
        <v>1765</v>
      </c>
      <c r="B6" s="1256"/>
      <c r="C6" s="1256"/>
      <c r="D6" s="1256"/>
      <c r="E6" s="1256"/>
      <c r="F6" s="1256"/>
      <c r="G6" s="1256"/>
      <c r="H6" s="1256"/>
      <c r="I6" s="1256"/>
      <c r="J6" s="1256"/>
    </row>
    <row r="7" spans="1:10" ht="15.75">
      <c r="A7" s="664"/>
      <c r="B7" s="664"/>
      <c r="C7" s="664"/>
      <c r="D7" s="664"/>
      <c r="E7" s="664"/>
      <c r="F7" s="664"/>
      <c r="G7" s="664"/>
      <c r="H7" s="664"/>
      <c r="I7" s="664"/>
      <c r="J7" s="664"/>
    </row>
    <row r="8" spans="1:13" ht="16.5" thickBot="1">
      <c r="A8" s="662"/>
      <c r="B8" s="662"/>
      <c r="C8" s="665"/>
      <c r="D8" s="665"/>
      <c r="E8" s="665"/>
      <c r="F8" s="660"/>
      <c r="G8" s="660"/>
      <c r="H8" s="666"/>
      <c r="I8" s="667"/>
      <c r="J8" s="668"/>
      <c r="M8" s="668" t="s">
        <v>408</v>
      </c>
    </row>
    <row r="9" spans="1:13" ht="20.25" customHeight="1">
      <c r="A9" s="1211" t="s">
        <v>626</v>
      </c>
      <c r="B9" s="1212"/>
      <c r="C9" s="1213"/>
      <c r="D9" s="1172" t="s">
        <v>162</v>
      </c>
      <c r="E9" s="1257" t="s">
        <v>1761</v>
      </c>
      <c r="F9" s="1257"/>
      <c r="G9" s="1175"/>
      <c r="H9" s="1175"/>
      <c r="I9" s="1175"/>
      <c r="J9" s="1175"/>
      <c r="K9" s="1248" t="s">
        <v>201</v>
      </c>
      <c r="L9" s="1248"/>
      <c r="M9" s="1249"/>
    </row>
    <row r="10" spans="1:13" ht="15.75">
      <c r="A10" s="1214"/>
      <c r="B10" s="1215"/>
      <c r="C10" s="1216"/>
      <c r="D10" s="1207"/>
      <c r="E10" s="1250" t="s">
        <v>670</v>
      </c>
      <c r="F10" s="1250"/>
      <c r="G10" s="1178" t="s">
        <v>671</v>
      </c>
      <c r="H10" s="1178"/>
      <c r="I10" s="1178"/>
      <c r="J10" s="1251"/>
      <c r="K10" s="1250">
        <v>2023</v>
      </c>
      <c r="L10" s="1250">
        <v>2024</v>
      </c>
      <c r="M10" s="1253">
        <v>2025</v>
      </c>
    </row>
    <row r="11" spans="1:13" ht="104.25" customHeight="1" thickBot="1">
      <c r="A11" s="1217"/>
      <c r="B11" s="1218"/>
      <c r="C11" s="1219"/>
      <c r="D11" s="1208"/>
      <c r="E11" s="918" t="s">
        <v>672</v>
      </c>
      <c r="F11" s="914" t="s">
        <v>673</v>
      </c>
      <c r="G11" s="914" t="s">
        <v>674</v>
      </c>
      <c r="H11" s="914" t="s">
        <v>675</v>
      </c>
      <c r="I11" s="914" t="s">
        <v>676</v>
      </c>
      <c r="J11" s="919" t="s">
        <v>677</v>
      </c>
      <c r="K11" s="1252"/>
      <c r="L11" s="1252"/>
      <c r="M11" s="1254"/>
    </row>
    <row r="12" spans="1:13" ht="15.75">
      <c r="A12" s="828" t="s">
        <v>1374</v>
      </c>
      <c r="B12" s="829"/>
      <c r="C12" s="830"/>
      <c r="D12" s="831"/>
      <c r="E12" s="832">
        <f aca="true" t="shared" si="0" ref="E12:E22">G12+H12+I12+J12</f>
        <v>27249</v>
      </c>
      <c r="F12" s="832"/>
      <c r="G12" s="832">
        <f aca="true" t="shared" si="1" ref="G12:M14">G13</f>
        <v>6812</v>
      </c>
      <c r="H12" s="832">
        <f t="shared" si="1"/>
        <v>6812</v>
      </c>
      <c r="I12" s="832">
        <f t="shared" si="1"/>
        <v>6812</v>
      </c>
      <c r="J12" s="832">
        <f t="shared" si="1"/>
        <v>6813</v>
      </c>
      <c r="K12" s="832">
        <f t="shared" si="1"/>
        <v>28693</v>
      </c>
      <c r="L12" s="832">
        <f t="shared" si="1"/>
        <v>30128</v>
      </c>
      <c r="M12" s="833">
        <f t="shared" si="1"/>
        <v>31484</v>
      </c>
    </row>
    <row r="13" spans="1:13" ht="15.75">
      <c r="A13" s="675" t="s">
        <v>1375</v>
      </c>
      <c r="B13" s="676"/>
      <c r="C13" s="677"/>
      <c r="D13" s="678" t="s">
        <v>285</v>
      </c>
      <c r="E13" s="679">
        <f t="shared" si="0"/>
        <v>27249</v>
      </c>
      <c r="F13" s="680" t="s">
        <v>1368</v>
      </c>
      <c r="G13" s="679">
        <f t="shared" si="1"/>
        <v>6812</v>
      </c>
      <c r="H13" s="679">
        <f t="shared" si="1"/>
        <v>6812</v>
      </c>
      <c r="I13" s="679">
        <f t="shared" si="1"/>
        <v>6812</v>
      </c>
      <c r="J13" s="679">
        <f t="shared" si="1"/>
        <v>6813</v>
      </c>
      <c r="K13" s="773">
        <f t="shared" si="1"/>
        <v>28693</v>
      </c>
      <c r="L13" s="773">
        <f t="shared" si="1"/>
        <v>30128</v>
      </c>
      <c r="M13" s="834">
        <f t="shared" si="1"/>
        <v>31484</v>
      </c>
    </row>
    <row r="14" spans="1:13" ht="15.75">
      <c r="A14" s="835" t="s">
        <v>1376</v>
      </c>
      <c r="B14" s="836"/>
      <c r="C14" s="836"/>
      <c r="D14" s="837" t="s">
        <v>1377</v>
      </c>
      <c r="E14" s="686">
        <f t="shared" si="0"/>
        <v>27249</v>
      </c>
      <c r="F14" s="687" t="s">
        <v>1368</v>
      </c>
      <c r="G14" s="686">
        <f t="shared" si="1"/>
        <v>6812</v>
      </c>
      <c r="H14" s="686">
        <f t="shared" si="1"/>
        <v>6812</v>
      </c>
      <c r="I14" s="686">
        <f t="shared" si="1"/>
        <v>6812</v>
      </c>
      <c r="J14" s="686">
        <f t="shared" si="1"/>
        <v>6813</v>
      </c>
      <c r="K14" s="838">
        <f t="shared" si="1"/>
        <v>28693</v>
      </c>
      <c r="L14" s="838">
        <f t="shared" si="1"/>
        <v>30128</v>
      </c>
      <c r="M14" s="839">
        <f t="shared" si="1"/>
        <v>31484</v>
      </c>
    </row>
    <row r="15" spans="1:13" ht="38.25" customHeight="1">
      <c r="A15" s="840"/>
      <c r="B15" s="1260" t="s">
        <v>1378</v>
      </c>
      <c r="C15" s="1261"/>
      <c r="D15" s="842" t="s">
        <v>1379</v>
      </c>
      <c r="E15" s="843">
        <f t="shared" si="0"/>
        <v>27249</v>
      </c>
      <c r="F15" s="844" t="s">
        <v>1368</v>
      </c>
      <c r="G15" s="843">
        <f aca="true" t="shared" si="2" ref="G15:M15">G16+G17+G18+G19+G20+G21+G22</f>
        <v>6812</v>
      </c>
      <c r="H15" s="843">
        <f t="shared" si="2"/>
        <v>6812</v>
      </c>
      <c r="I15" s="843">
        <f t="shared" si="2"/>
        <v>6812</v>
      </c>
      <c r="J15" s="843">
        <f t="shared" si="2"/>
        <v>6813</v>
      </c>
      <c r="K15" s="845">
        <f t="shared" si="2"/>
        <v>28693</v>
      </c>
      <c r="L15" s="845">
        <f t="shared" si="2"/>
        <v>30128</v>
      </c>
      <c r="M15" s="846">
        <f t="shared" si="2"/>
        <v>31484</v>
      </c>
    </row>
    <row r="16" spans="1:13" ht="15.75">
      <c r="A16" s="840"/>
      <c r="B16" s="847"/>
      <c r="C16" s="841" t="s">
        <v>1380</v>
      </c>
      <c r="D16" s="842" t="s">
        <v>1381</v>
      </c>
      <c r="E16" s="843">
        <f t="shared" si="0"/>
        <v>27249</v>
      </c>
      <c r="F16" s="844" t="s">
        <v>1368</v>
      </c>
      <c r="G16" s="845">
        <f aca="true" t="shared" si="3" ref="G16:M16">G34</f>
        <v>6812</v>
      </c>
      <c r="H16" s="845">
        <f t="shared" si="3"/>
        <v>6812</v>
      </c>
      <c r="I16" s="845">
        <f t="shared" si="3"/>
        <v>6812</v>
      </c>
      <c r="J16" s="845">
        <f t="shared" si="3"/>
        <v>6813</v>
      </c>
      <c r="K16" s="845">
        <f t="shared" si="3"/>
        <v>28693</v>
      </c>
      <c r="L16" s="845">
        <f t="shared" si="3"/>
        <v>30128</v>
      </c>
      <c r="M16" s="846">
        <f t="shared" si="3"/>
        <v>31484</v>
      </c>
    </row>
    <row r="17" spans="1:13" ht="15.75">
      <c r="A17" s="689"/>
      <c r="B17" s="690"/>
      <c r="C17" s="691" t="s">
        <v>1382</v>
      </c>
      <c r="D17" s="692" t="s">
        <v>1383</v>
      </c>
      <c r="E17" s="843">
        <f t="shared" si="0"/>
        <v>0</v>
      </c>
      <c r="F17" s="694" t="s">
        <v>1368</v>
      </c>
      <c r="G17" s="693">
        <f aca="true" t="shared" si="4" ref="G17:M17">G27</f>
        <v>0</v>
      </c>
      <c r="H17" s="693">
        <f t="shared" si="4"/>
        <v>0</v>
      </c>
      <c r="I17" s="693">
        <f t="shared" si="4"/>
        <v>0</v>
      </c>
      <c r="J17" s="693">
        <f t="shared" si="4"/>
        <v>0</v>
      </c>
      <c r="K17" s="693">
        <f t="shared" si="4"/>
        <v>0</v>
      </c>
      <c r="L17" s="693">
        <f t="shared" si="4"/>
        <v>0</v>
      </c>
      <c r="M17" s="848">
        <f t="shared" si="4"/>
        <v>0</v>
      </c>
    </row>
    <row r="18" spans="1:13" ht="15.75">
      <c r="A18" s="849"/>
      <c r="B18" s="745"/>
      <c r="C18" s="850" t="s">
        <v>1384</v>
      </c>
      <c r="D18" s="851" t="s">
        <v>1385</v>
      </c>
      <c r="E18" s="843">
        <f t="shared" si="0"/>
        <v>0</v>
      </c>
      <c r="F18" s="694" t="s">
        <v>1368</v>
      </c>
      <c r="G18" s="693">
        <f aca="true" t="shared" si="5" ref="G18:M20">G35</f>
        <v>0</v>
      </c>
      <c r="H18" s="693">
        <f t="shared" si="5"/>
        <v>0</v>
      </c>
      <c r="I18" s="693">
        <f t="shared" si="5"/>
        <v>0</v>
      </c>
      <c r="J18" s="693">
        <f t="shared" si="5"/>
        <v>0</v>
      </c>
      <c r="K18" s="693">
        <f t="shared" si="5"/>
        <v>0</v>
      </c>
      <c r="L18" s="693">
        <f t="shared" si="5"/>
        <v>0</v>
      </c>
      <c r="M18" s="848">
        <f t="shared" si="5"/>
        <v>0</v>
      </c>
    </row>
    <row r="19" spans="1:13" ht="31.5">
      <c r="A19" s="689"/>
      <c r="B19" s="690"/>
      <c r="C19" s="691" t="s">
        <v>1386</v>
      </c>
      <c r="D19" s="692" t="s">
        <v>1387</v>
      </c>
      <c r="E19" s="843">
        <f t="shared" si="0"/>
        <v>0</v>
      </c>
      <c r="F19" s="694" t="s">
        <v>1368</v>
      </c>
      <c r="G19" s="693">
        <f t="shared" si="5"/>
        <v>0</v>
      </c>
      <c r="H19" s="693">
        <f t="shared" si="5"/>
        <v>0</v>
      </c>
      <c r="I19" s="693">
        <f t="shared" si="5"/>
        <v>0</v>
      </c>
      <c r="J19" s="693">
        <f t="shared" si="5"/>
        <v>0</v>
      </c>
      <c r="K19" s="693">
        <f t="shared" si="5"/>
        <v>0</v>
      </c>
      <c r="L19" s="693">
        <f t="shared" si="5"/>
        <v>0</v>
      </c>
      <c r="M19" s="848">
        <f t="shared" si="5"/>
        <v>0</v>
      </c>
    </row>
    <row r="20" spans="1:13" ht="47.25">
      <c r="A20" s="716"/>
      <c r="B20" s="717"/>
      <c r="C20" s="718" t="s">
        <v>1388</v>
      </c>
      <c r="D20" s="852" t="s">
        <v>1389</v>
      </c>
      <c r="E20" s="843">
        <f t="shared" si="0"/>
        <v>0</v>
      </c>
      <c r="F20" s="720" t="s">
        <v>1368</v>
      </c>
      <c r="G20" s="853">
        <f t="shared" si="5"/>
        <v>0</v>
      </c>
      <c r="H20" s="853">
        <f t="shared" si="5"/>
        <v>0</v>
      </c>
      <c r="I20" s="853">
        <f t="shared" si="5"/>
        <v>0</v>
      </c>
      <c r="J20" s="853">
        <f t="shared" si="5"/>
        <v>0</v>
      </c>
      <c r="K20" s="853">
        <f t="shared" si="5"/>
        <v>0</v>
      </c>
      <c r="L20" s="853">
        <f t="shared" si="5"/>
        <v>0</v>
      </c>
      <c r="M20" s="854">
        <f t="shared" si="5"/>
        <v>0</v>
      </c>
    </row>
    <row r="21" spans="1:13" ht="15.75">
      <c r="A21" s="716"/>
      <c r="B21" s="717"/>
      <c r="C21" s="718" t="s">
        <v>1390</v>
      </c>
      <c r="D21" s="852" t="s">
        <v>1391</v>
      </c>
      <c r="E21" s="843">
        <f t="shared" si="0"/>
        <v>0</v>
      </c>
      <c r="F21" s="720" t="s">
        <v>1368</v>
      </c>
      <c r="G21" s="853">
        <f aca="true" t="shared" si="6" ref="G21:M22">G28</f>
        <v>0</v>
      </c>
      <c r="H21" s="853">
        <f t="shared" si="6"/>
        <v>0</v>
      </c>
      <c r="I21" s="853">
        <f t="shared" si="6"/>
        <v>0</v>
      </c>
      <c r="J21" s="853">
        <f t="shared" si="6"/>
        <v>0</v>
      </c>
      <c r="K21" s="853">
        <f t="shared" si="6"/>
        <v>0</v>
      </c>
      <c r="L21" s="853">
        <f t="shared" si="6"/>
        <v>0</v>
      </c>
      <c r="M21" s="854">
        <f t="shared" si="6"/>
        <v>0</v>
      </c>
    </row>
    <row r="22" spans="1:13" ht="16.5" thickBot="1">
      <c r="A22" s="855"/>
      <c r="B22" s="856"/>
      <c r="C22" s="857" t="s">
        <v>1392</v>
      </c>
      <c r="D22" s="858" t="s">
        <v>1393</v>
      </c>
      <c r="E22" s="843">
        <f t="shared" si="0"/>
        <v>0</v>
      </c>
      <c r="F22" s="859" t="s">
        <v>1368</v>
      </c>
      <c r="G22" s="860">
        <f t="shared" si="6"/>
        <v>0</v>
      </c>
      <c r="H22" s="860">
        <f t="shared" si="6"/>
        <v>0</v>
      </c>
      <c r="I22" s="860">
        <f t="shared" si="6"/>
        <v>0</v>
      </c>
      <c r="J22" s="860">
        <f t="shared" si="6"/>
        <v>0</v>
      </c>
      <c r="K22" s="860">
        <f t="shared" si="6"/>
        <v>0</v>
      </c>
      <c r="L22" s="860">
        <f t="shared" si="6"/>
        <v>0</v>
      </c>
      <c r="M22" s="861">
        <f t="shared" si="6"/>
        <v>0</v>
      </c>
    </row>
    <row r="23" spans="1:13" ht="15.75">
      <c r="A23" s="828" t="s">
        <v>1394</v>
      </c>
      <c r="B23" s="829"/>
      <c r="C23" s="830"/>
      <c r="D23" s="831"/>
      <c r="E23" s="862"/>
      <c r="F23" s="862"/>
      <c r="G23" s="862"/>
      <c r="H23" s="713"/>
      <c r="I23" s="863"/>
      <c r="J23" s="713"/>
      <c r="K23" s="862"/>
      <c r="L23" s="713"/>
      <c r="M23" s="864"/>
    </row>
    <row r="24" spans="1:13" ht="15.75">
      <c r="A24" s="675" t="s">
        <v>1375</v>
      </c>
      <c r="B24" s="676"/>
      <c r="C24" s="677"/>
      <c r="D24" s="678" t="s">
        <v>285</v>
      </c>
      <c r="E24" s="679"/>
      <c r="F24" s="680" t="s">
        <v>1368</v>
      </c>
      <c r="G24" s="679"/>
      <c r="H24" s="680"/>
      <c r="I24" s="679"/>
      <c r="J24" s="680"/>
      <c r="K24" s="680"/>
      <c r="L24" s="680"/>
      <c r="M24" s="865"/>
    </row>
    <row r="25" spans="1:13" ht="15.75">
      <c r="A25" s="835" t="s">
        <v>1376</v>
      </c>
      <c r="B25" s="836"/>
      <c r="C25" s="836"/>
      <c r="D25" s="837" t="s">
        <v>1377</v>
      </c>
      <c r="E25" s="686"/>
      <c r="F25" s="687" t="s">
        <v>1368</v>
      </c>
      <c r="G25" s="686"/>
      <c r="H25" s="687"/>
      <c r="I25" s="686"/>
      <c r="J25" s="687"/>
      <c r="K25" s="687"/>
      <c r="L25" s="687"/>
      <c r="M25" s="866"/>
    </row>
    <row r="26" spans="1:13" ht="15.75">
      <c r="A26" s="689"/>
      <c r="B26" s="1262" t="s">
        <v>1395</v>
      </c>
      <c r="C26" s="1262"/>
      <c r="D26" s="692" t="s">
        <v>1379</v>
      </c>
      <c r="E26" s="693"/>
      <c r="F26" s="694" t="s">
        <v>1368</v>
      </c>
      <c r="G26" s="693"/>
      <c r="H26" s="694"/>
      <c r="I26" s="693"/>
      <c r="J26" s="694"/>
      <c r="K26" s="694"/>
      <c r="L26" s="694"/>
      <c r="M26" s="848"/>
    </row>
    <row r="27" spans="1:13" ht="15.75">
      <c r="A27" s="696"/>
      <c r="B27" s="697"/>
      <c r="C27" s="698" t="s">
        <v>1382</v>
      </c>
      <c r="D27" s="699" t="s">
        <v>1383</v>
      </c>
      <c r="E27" s="700"/>
      <c r="F27" s="867" t="s">
        <v>1368</v>
      </c>
      <c r="G27" s="700"/>
      <c r="H27" s="867"/>
      <c r="I27" s="700"/>
      <c r="J27" s="868"/>
      <c r="K27" s="867"/>
      <c r="L27" s="867"/>
      <c r="M27" s="869"/>
    </row>
    <row r="28" spans="1:13" ht="15.75">
      <c r="A28" s="716"/>
      <c r="B28" s="717"/>
      <c r="C28" s="718" t="s">
        <v>1390</v>
      </c>
      <c r="D28" s="852" t="s">
        <v>1391</v>
      </c>
      <c r="E28" s="853"/>
      <c r="F28" s="720" t="s">
        <v>1368</v>
      </c>
      <c r="G28" s="853"/>
      <c r="H28" s="853"/>
      <c r="I28" s="720"/>
      <c r="J28" s="853"/>
      <c r="K28" s="853"/>
      <c r="L28" s="853"/>
      <c r="M28" s="854"/>
    </row>
    <row r="29" spans="1:13" ht="16.5" thickBot="1">
      <c r="A29" s="855"/>
      <c r="B29" s="856"/>
      <c r="C29" s="857" t="s">
        <v>1392</v>
      </c>
      <c r="D29" s="858" t="s">
        <v>1393</v>
      </c>
      <c r="E29" s="860"/>
      <c r="F29" s="859" t="s">
        <v>1368</v>
      </c>
      <c r="G29" s="860"/>
      <c r="H29" s="860"/>
      <c r="I29" s="859"/>
      <c r="J29" s="860"/>
      <c r="K29" s="860"/>
      <c r="L29" s="860"/>
      <c r="M29" s="861"/>
    </row>
    <row r="30" spans="1:13" ht="15.75">
      <c r="A30" s="828" t="s">
        <v>1396</v>
      </c>
      <c r="B30" s="829"/>
      <c r="C30" s="830"/>
      <c r="D30" s="831"/>
      <c r="E30" s="862">
        <f>G30+H30+I30+J30</f>
        <v>27249</v>
      </c>
      <c r="F30" s="862"/>
      <c r="G30" s="862">
        <f aca="true" t="shared" si="7" ref="G30:M32">G31</f>
        <v>6812</v>
      </c>
      <c r="H30" s="862">
        <f t="shared" si="7"/>
        <v>6812</v>
      </c>
      <c r="I30" s="862">
        <f t="shared" si="7"/>
        <v>6812</v>
      </c>
      <c r="J30" s="862">
        <f t="shared" si="7"/>
        <v>6813</v>
      </c>
      <c r="K30" s="862">
        <f t="shared" si="7"/>
        <v>28693</v>
      </c>
      <c r="L30" s="862">
        <f t="shared" si="7"/>
        <v>30128</v>
      </c>
      <c r="M30" s="864">
        <f t="shared" si="7"/>
        <v>31484</v>
      </c>
    </row>
    <row r="31" spans="1:13" ht="15.75">
      <c r="A31" s="675" t="s">
        <v>1375</v>
      </c>
      <c r="B31" s="676"/>
      <c r="C31" s="677"/>
      <c r="D31" s="678" t="s">
        <v>285</v>
      </c>
      <c r="E31" s="679">
        <f>G31+H31+I31+J31</f>
        <v>27249</v>
      </c>
      <c r="F31" s="680" t="s">
        <v>1368</v>
      </c>
      <c r="G31" s="679">
        <f t="shared" si="7"/>
        <v>6812</v>
      </c>
      <c r="H31" s="679">
        <f t="shared" si="7"/>
        <v>6812</v>
      </c>
      <c r="I31" s="679">
        <f t="shared" si="7"/>
        <v>6812</v>
      </c>
      <c r="J31" s="679">
        <f t="shared" si="7"/>
        <v>6813</v>
      </c>
      <c r="K31" s="773">
        <f t="shared" si="7"/>
        <v>28693</v>
      </c>
      <c r="L31" s="773">
        <f t="shared" si="7"/>
        <v>30128</v>
      </c>
      <c r="M31" s="834">
        <f t="shared" si="7"/>
        <v>31484</v>
      </c>
    </row>
    <row r="32" spans="1:13" ht="15.75">
      <c r="A32" s="675" t="s">
        <v>1376</v>
      </c>
      <c r="B32" s="682"/>
      <c r="C32" s="682"/>
      <c r="D32" s="683" t="s">
        <v>1377</v>
      </c>
      <c r="E32" s="679">
        <f>G32+H32+I32+J32</f>
        <v>27249</v>
      </c>
      <c r="F32" s="680" t="s">
        <v>1368</v>
      </c>
      <c r="G32" s="679">
        <f t="shared" si="7"/>
        <v>6812</v>
      </c>
      <c r="H32" s="679">
        <f t="shared" si="7"/>
        <v>6812</v>
      </c>
      <c r="I32" s="679">
        <f t="shared" si="7"/>
        <v>6812</v>
      </c>
      <c r="J32" s="679">
        <f t="shared" si="7"/>
        <v>6813</v>
      </c>
      <c r="K32" s="773">
        <f t="shared" si="7"/>
        <v>28693</v>
      </c>
      <c r="L32" s="773">
        <f t="shared" si="7"/>
        <v>30128</v>
      </c>
      <c r="M32" s="834">
        <f t="shared" si="7"/>
        <v>31484</v>
      </c>
    </row>
    <row r="33" spans="1:13" ht="15.75">
      <c r="A33" s="684"/>
      <c r="B33" s="1244" t="s">
        <v>1397</v>
      </c>
      <c r="C33" s="1245"/>
      <c r="D33" s="685" t="s">
        <v>1379</v>
      </c>
      <c r="E33" s="686">
        <f>G33+H33+I33+J33</f>
        <v>27249</v>
      </c>
      <c r="F33" s="687" t="s">
        <v>1368</v>
      </c>
      <c r="G33" s="686">
        <f>G34+G35+G36+G37</f>
        <v>6812</v>
      </c>
      <c r="H33" s="686">
        <f>H34+H35+H36+H37</f>
        <v>6812</v>
      </c>
      <c r="I33" s="686">
        <f>I34+I35+I36+I37</f>
        <v>6812</v>
      </c>
      <c r="J33" s="686">
        <f>J34+J35+J36+J37</f>
        <v>6813</v>
      </c>
      <c r="K33" s="838">
        <f>K34+K35+K36+K37</f>
        <v>28693</v>
      </c>
      <c r="L33" s="838">
        <f>L34</f>
        <v>30128</v>
      </c>
      <c r="M33" s="839">
        <f>M34</f>
        <v>31484</v>
      </c>
    </row>
    <row r="34" spans="1:13" ht="15.75">
      <c r="A34" s="689"/>
      <c r="B34" s="690"/>
      <c r="C34" s="691" t="s">
        <v>1380</v>
      </c>
      <c r="D34" s="870" t="s">
        <v>1381</v>
      </c>
      <c r="E34" s="871">
        <f>G34+H34+I34+J34</f>
        <v>27249</v>
      </c>
      <c r="F34" s="872" t="s">
        <v>1368</v>
      </c>
      <c r="G34" s="873">
        <v>6812</v>
      </c>
      <c r="H34" s="873">
        <v>6812</v>
      </c>
      <c r="I34" s="873">
        <v>6812</v>
      </c>
      <c r="J34" s="873">
        <v>6813</v>
      </c>
      <c r="K34" s="874">
        <v>28693</v>
      </c>
      <c r="L34" s="874">
        <v>30128</v>
      </c>
      <c r="M34" s="875">
        <v>31484</v>
      </c>
    </row>
    <row r="35" spans="1:13" ht="15.75">
      <c r="A35" s="849"/>
      <c r="B35" s="745"/>
      <c r="C35" s="850" t="s">
        <v>1384</v>
      </c>
      <c r="D35" s="851" t="s">
        <v>1385</v>
      </c>
      <c r="E35" s="693"/>
      <c r="F35" s="694" t="s">
        <v>1368</v>
      </c>
      <c r="G35" s="693"/>
      <c r="H35" s="694"/>
      <c r="I35" s="693"/>
      <c r="J35" s="694"/>
      <c r="K35" s="694"/>
      <c r="L35" s="694"/>
      <c r="M35" s="848"/>
    </row>
    <row r="36" spans="1:13" ht="31.5">
      <c r="A36" s="689"/>
      <c r="B36" s="690"/>
      <c r="C36" s="691" t="s">
        <v>1386</v>
      </c>
      <c r="D36" s="692" t="s">
        <v>1387</v>
      </c>
      <c r="E36" s="693"/>
      <c r="F36" s="694" t="s">
        <v>1368</v>
      </c>
      <c r="G36" s="693"/>
      <c r="H36" s="693"/>
      <c r="I36" s="694"/>
      <c r="J36" s="693"/>
      <c r="K36" s="693"/>
      <c r="L36" s="693"/>
      <c r="M36" s="848"/>
    </row>
    <row r="37" spans="1:13" ht="48" thickBot="1">
      <c r="A37" s="876"/>
      <c r="B37" s="877"/>
      <c r="C37" s="878" t="s">
        <v>1388</v>
      </c>
      <c r="D37" s="879" t="s">
        <v>1389</v>
      </c>
      <c r="E37" s="880"/>
      <c r="F37" s="694" t="s">
        <v>1368</v>
      </c>
      <c r="G37" s="860"/>
      <c r="H37" s="860"/>
      <c r="I37" s="859"/>
      <c r="J37" s="860"/>
      <c r="K37" s="860"/>
      <c r="L37" s="860"/>
      <c r="M37" s="861"/>
    </row>
    <row r="38" spans="1:13" ht="15.75">
      <c r="A38" s="1263" t="s">
        <v>1752</v>
      </c>
      <c r="B38" s="1264"/>
      <c r="C38" s="1265"/>
      <c r="D38" s="881"/>
      <c r="E38" s="882">
        <f>G38+H38+I38+J38</f>
        <v>27249</v>
      </c>
      <c r="F38" s="882">
        <f aca="true" t="shared" si="8" ref="F38:M38">F39+F47+F57+F110+F129</f>
        <v>0</v>
      </c>
      <c r="G38" s="882">
        <f t="shared" si="8"/>
        <v>6812</v>
      </c>
      <c r="H38" s="882">
        <f t="shared" si="8"/>
        <v>6812</v>
      </c>
      <c r="I38" s="882">
        <f t="shared" si="8"/>
        <v>6812</v>
      </c>
      <c r="J38" s="882">
        <f t="shared" si="8"/>
        <v>6813</v>
      </c>
      <c r="K38" s="882">
        <f t="shared" si="8"/>
        <v>28693</v>
      </c>
      <c r="L38" s="882">
        <f t="shared" si="8"/>
        <v>30128</v>
      </c>
      <c r="M38" s="883">
        <f t="shared" si="8"/>
        <v>31484</v>
      </c>
    </row>
    <row r="39" spans="1:13" ht="21" customHeight="1">
      <c r="A39" s="1266" t="s">
        <v>1398</v>
      </c>
      <c r="B39" s="1267"/>
      <c r="C39" s="1267"/>
      <c r="D39" s="758">
        <v>50.07</v>
      </c>
      <c r="E39" s="679"/>
      <c r="F39" s="679"/>
      <c r="G39" s="679"/>
      <c r="H39" s="679"/>
      <c r="I39" s="679"/>
      <c r="J39" s="737"/>
      <c r="K39" s="679"/>
      <c r="L39" s="679"/>
      <c r="M39" s="865"/>
    </row>
    <row r="40" spans="1:13" ht="15.75">
      <c r="A40" s="731" t="s">
        <v>1399</v>
      </c>
      <c r="B40" s="732"/>
      <c r="C40" s="733"/>
      <c r="D40" s="734" t="s">
        <v>1400</v>
      </c>
      <c r="E40" s="679"/>
      <c r="F40" s="679"/>
      <c r="G40" s="679"/>
      <c r="H40" s="679"/>
      <c r="I40" s="679"/>
      <c r="J40" s="737"/>
      <c r="K40" s="679"/>
      <c r="L40" s="679"/>
      <c r="M40" s="865"/>
    </row>
    <row r="41" spans="1:13" ht="15.75">
      <c r="A41" s="735" t="s">
        <v>372</v>
      </c>
      <c r="B41" s="732"/>
      <c r="C41" s="736"/>
      <c r="D41" s="734"/>
      <c r="E41" s="679"/>
      <c r="F41" s="679"/>
      <c r="G41" s="679"/>
      <c r="H41" s="679"/>
      <c r="I41" s="679"/>
      <c r="J41" s="737"/>
      <c r="K41" s="679"/>
      <c r="L41" s="679"/>
      <c r="M41" s="865"/>
    </row>
    <row r="42" spans="1:13" ht="15.75">
      <c r="A42" s="738"/>
      <c r="B42" s="739" t="s">
        <v>1401</v>
      </c>
      <c r="C42" s="736"/>
      <c r="D42" s="734" t="s">
        <v>1402</v>
      </c>
      <c r="E42" s="679"/>
      <c r="F42" s="679"/>
      <c r="G42" s="679"/>
      <c r="H42" s="679"/>
      <c r="I42" s="679"/>
      <c r="J42" s="737"/>
      <c r="K42" s="679"/>
      <c r="L42" s="679"/>
      <c r="M42" s="865"/>
    </row>
    <row r="43" spans="1:13" s="745" customFormat="1" ht="14.25" customHeight="1">
      <c r="A43" s="748"/>
      <c r="B43" s="749"/>
      <c r="C43" s="755" t="s">
        <v>66</v>
      </c>
      <c r="D43" s="734" t="s">
        <v>1403</v>
      </c>
      <c r="E43" s="885"/>
      <c r="F43" s="743"/>
      <c r="G43" s="743"/>
      <c r="H43" s="743"/>
      <c r="I43" s="743"/>
      <c r="J43" s="796"/>
      <c r="K43" s="743"/>
      <c r="L43" s="743"/>
      <c r="M43" s="886"/>
    </row>
    <row r="44" spans="1:13" s="745" customFormat="1" ht="14.25" customHeight="1">
      <c r="A44" s="740" t="s">
        <v>1404</v>
      </c>
      <c r="B44" s="741"/>
      <c r="C44" s="742"/>
      <c r="D44" s="678" t="s">
        <v>1405</v>
      </c>
      <c r="E44" s="885"/>
      <c r="F44" s="743"/>
      <c r="G44" s="743"/>
      <c r="H44" s="743"/>
      <c r="I44" s="743"/>
      <c r="J44" s="796"/>
      <c r="K44" s="743"/>
      <c r="L44" s="743"/>
      <c r="M44" s="886"/>
    </row>
    <row r="45" spans="1:13" s="745" customFormat="1" ht="18" customHeight="1">
      <c r="A45" s="746"/>
      <c r="B45" s="747" t="s">
        <v>392</v>
      </c>
      <c r="C45" s="742"/>
      <c r="D45" s="734" t="s">
        <v>1406</v>
      </c>
      <c r="E45" s="885"/>
      <c r="F45" s="743"/>
      <c r="G45" s="743"/>
      <c r="H45" s="743"/>
      <c r="I45" s="743"/>
      <c r="J45" s="796"/>
      <c r="K45" s="743"/>
      <c r="L45" s="743"/>
      <c r="M45" s="886"/>
    </row>
    <row r="46" spans="1:13" s="745" customFormat="1" ht="15.75">
      <c r="A46" s="748"/>
      <c r="B46" s="749" t="s">
        <v>409</v>
      </c>
      <c r="C46" s="750"/>
      <c r="D46" s="734" t="s">
        <v>1407</v>
      </c>
      <c r="E46" s="885"/>
      <c r="F46" s="743"/>
      <c r="G46" s="743"/>
      <c r="H46" s="743"/>
      <c r="I46" s="743"/>
      <c r="J46" s="796"/>
      <c r="K46" s="743"/>
      <c r="L46" s="743"/>
      <c r="M46" s="886"/>
    </row>
    <row r="47" spans="1:13" s="745" customFormat="1" ht="42.75" customHeight="1">
      <c r="A47" s="1268" t="s">
        <v>1408</v>
      </c>
      <c r="B47" s="1269"/>
      <c r="C47" s="1270"/>
      <c r="D47" s="678">
        <v>59.07</v>
      </c>
      <c r="E47" s="887"/>
      <c r="F47" s="812"/>
      <c r="G47" s="812"/>
      <c r="H47" s="812"/>
      <c r="I47" s="812"/>
      <c r="J47" s="888"/>
      <c r="K47" s="812"/>
      <c r="L47" s="812"/>
      <c r="M47" s="889"/>
    </row>
    <row r="48" spans="1:13" s="745" customFormat="1" ht="15.75">
      <c r="A48" s="746" t="s">
        <v>1409</v>
      </c>
      <c r="B48" s="890"/>
      <c r="C48" s="794"/>
      <c r="D48" s="678">
        <v>60.07</v>
      </c>
      <c r="E48" s="885"/>
      <c r="F48" s="743"/>
      <c r="G48" s="743"/>
      <c r="H48" s="743"/>
      <c r="I48" s="743"/>
      <c r="J48" s="796"/>
      <c r="K48" s="743"/>
      <c r="L48" s="743"/>
      <c r="M48" s="886"/>
    </row>
    <row r="49" spans="1:13" s="745" customFormat="1" ht="15.75">
      <c r="A49" s="781" t="s">
        <v>372</v>
      </c>
      <c r="B49" s="795"/>
      <c r="C49" s="783"/>
      <c r="D49" s="734"/>
      <c r="E49" s="885"/>
      <c r="F49" s="743"/>
      <c r="G49" s="743"/>
      <c r="H49" s="743"/>
      <c r="I49" s="743"/>
      <c r="J49" s="796"/>
      <c r="K49" s="743"/>
      <c r="L49" s="743"/>
      <c r="M49" s="886"/>
    </row>
    <row r="50" spans="1:13" s="745" customFormat="1" ht="15.75">
      <c r="A50" s="748"/>
      <c r="B50" s="749" t="s">
        <v>410</v>
      </c>
      <c r="C50" s="742"/>
      <c r="D50" s="734" t="s">
        <v>1410</v>
      </c>
      <c r="E50" s="885"/>
      <c r="F50" s="743"/>
      <c r="G50" s="743"/>
      <c r="H50" s="743"/>
      <c r="I50" s="743"/>
      <c r="J50" s="796"/>
      <c r="K50" s="743"/>
      <c r="L50" s="743"/>
      <c r="M50" s="886"/>
    </row>
    <row r="51" spans="1:13" s="745" customFormat="1" ht="15.75">
      <c r="A51" s="1268" t="s">
        <v>1411</v>
      </c>
      <c r="B51" s="1269"/>
      <c r="C51" s="1270"/>
      <c r="D51" s="678">
        <v>61.07</v>
      </c>
      <c r="E51" s="885"/>
      <c r="F51" s="743"/>
      <c r="G51" s="743"/>
      <c r="H51" s="743"/>
      <c r="I51" s="743"/>
      <c r="J51" s="796"/>
      <c r="K51" s="743"/>
      <c r="L51" s="743"/>
      <c r="M51" s="886"/>
    </row>
    <row r="52" spans="1:13" s="745" customFormat="1" ht="15.75">
      <c r="A52" s="781" t="s">
        <v>372</v>
      </c>
      <c r="B52" s="795"/>
      <c r="C52" s="783"/>
      <c r="D52" s="734"/>
      <c r="E52" s="885"/>
      <c r="F52" s="743"/>
      <c r="G52" s="743"/>
      <c r="H52" s="743"/>
      <c r="I52" s="743"/>
      <c r="J52" s="796"/>
      <c r="K52" s="743"/>
      <c r="L52" s="743"/>
      <c r="M52" s="886"/>
    </row>
    <row r="53" spans="1:13" s="745" customFormat="1" ht="15.75">
      <c r="A53" s="748"/>
      <c r="B53" s="754" t="s">
        <v>1412</v>
      </c>
      <c r="C53" s="742"/>
      <c r="D53" s="734" t="s">
        <v>1413</v>
      </c>
      <c r="E53" s="885"/>
      <c r="F53" s="743"/>
      <c r="G53" s="743"/>
      <c r="H53" s="743"/>
      <c r="I53" s="743"/>
      <c r="J53" s="796"/>
      <c r="K53" s="743"/>
      <c r="L53" s="743"/>
      <c r="M53" s="886"/>
    </row>
    <row r="54" spans="1:13" s="745" customFormat="1" ht="15.75">
      <c r="A54" s="748"/>
      <c r="B54" s="754"/>
      <c r="C54" s="755" t="s">
        <v>245</v>
      </c>
      <c r="D54" s="734" t="s">
        <v>1414</v>
      </c>
      <c r="E54" s="885"/>
      <c r="F54" s="743"/>
      <c r="G54" s="743"/>
      <c r="H54" s="743"/>
      <c r="I54" s="743"/>
      <c r="J54" s="796"/>
      <c r="K54" s="743"/>
      <c r="L54" s="743"/>
      <c r="M54" s="886"/>
    </row>
    <row r="55" spans="1:13" s="745" customFormat="1" ht="15.75">
      <c r="A55" s="748"/>
      <c r="B55" s="754" t="s">
        <v>337</v>
      </c>
      <c r="C55" s="742"/>
      <c r="D55" s="734" t="s">
        <v>1415</v>
      </c>
      <c r="E55" s="885"/>
      <c r="F55" s="743"/>
      <c r="G55" s="743"/>
      <c r="H55" s="743"/>
      <c r="I55" s="743"/>
      <c r="J55" s="796"/>
      <c r="K55" s="743"/>
      <c r="L55" s="743"/>
      <c r="M55" s="886"/>
    </row>
    <row r="56" spans="1:13" s="745" customFormat="1" ht="15.75">
      <c r="A56" s="748"/>
      <c r="B56" s="754" t="s">
        <v>39</v>
      </c>
      <c r="C56" s="742"/>
      <c r="D56" s="734" t="s">
        <v>1416</v>
      </c>
      <c r="E56" s="885"/>
      <c r="F56" s="743"/>
      <c r="G56" s="743"/>
      <c r="H56" s="743"/>
      <c r="I56" s="743"/>
      <c r="J56" s="796"/>
      <c r="K56" s="743"/>
      <c r="L56" s="743"/>
      <c r="M56" s="886"/>
    </row>
    <row r="57" spans="1:13" s="775" customFormat="1" ht="15.75">
      <c r="A57" s="1271" t="s">
        <v>1417</v>
      </c>
      <c r="B57" s="1272"/>
      <c r="C57" s="1273"/>
      <c r="D57" s="756" t="s">
        <v>1418</v>
      </c>
      <c r="E57" s="773">
        <f>G57+H57+I57+J57</f>
        <v>27249</v>
      </c>
      <c r="F57" s="773">
        <f aca="true" t="shared" si="9" ref="F57:M57">F58+F74+F82+F99</f>
        <v>0</v>
      </c>
      <c r="G57" s="773">
        <f t="shared" si="9"/>
        <v>6812</v>
      </c>
      <c r="H57" s="773">
        <f t="shared" si="9"/>
        <v>6812</v>
      </c>
      <c r="I57" s="773">
        <f t="shared" si="9"/>
        <v>6812</v>
      </c>
      <c r="J57" s="773">
        <f t="shared" si="9"/>
        <v>6813</v>
      </c>
      <c r="K57" s="773">
        <f t="shared" si="9"/>
        <v>28693</v>
      </c>
      <c r="L57" s="773">
        <f t="shared" si="9"/>
        <v>30128</v>
      </c>
      <c r="M57" s="774">
        <f t="shared" si="9"/>
        <v>31484</v>
      </c>
    </row>
    <row r="58" spans="1:13" ht="15.75">
      <c r="A58" s="1271" t="s">
        <v>1419</v>
      </c>
      <c r="B58" s="1272"/>
      <c r="C58" s="1273"/>
      <c r="D58" s="734" t="s">
        <v>1420</v>
      </c>
      <c r="E58" s="679">
        <f>G58+H58+I58+J58</f>
        <v>0</v>
      </c>
      <c r="F58" s="679"/>
      <c r="G58" s="679">
        <f>G60+G63+G67+G68+G70+G73</f>
        <v>0</v>
      </c>
      <c r="H58" s="679">
        <f aca="true" t="shared" si="10" ref="H58:M58">H60+H63+H67+H68+H70+H73</f>
        <v>0</v>
      </c>
      <c r="I58" s="679">
        <f t="shared" si="10"/>
        <v>0</v>
      </c>
      <c r="J58" s="679">
        <f t="shared" si="10"/>
        <v>0</v>
      </c>
      <c r="K58" s="679">
        <f t="shared" si="10"/>
        <v>0</v>
      </c>
      <c r="L58" s="679">
        <f t="shared" si="10"/>
        <v>0</v>
      </c>
      <c r="M58" s="681">
        <f t="shared" si="10"/>
        <v>0</v>
      </c>
    </row>
    <row r="59" spans="1:13" ht="15.75">
      <c r="A59" s="735" t="s">
        <v>372</v>
      </c>
      <c r="B59" s="732"/>
      <c r="C59" s="736"/>
      <c r="D59" s="734"/>
      <c r="E59" s="679"/>
      <c r="F59" s="679"/>
      <c r="G59" s="679"/>
      <c r="H59" s="679"/>
      <c r="I59" s="679"/>
      <c r="J59" s="737"/>
      <c r="K59" s="679"/>
      <c r="L59" s="679"/>
      <c r="M59" s="681"/>
    </row>
    <row r="60" spans="1:13" ht="15.75">
      <c r="A60" s="735"/>
      <c r="B60" s="751" t="s">
        <v>1421</v>
      </c>
      <c r="C60" s="752"/>
      <c r="D60" s="753" t="s">
        <v>1422</v>
      </c>
      <c r="E60" s="679"/>
      <c r="F60" s="679"/>
      <c r="G60" s="679"/>
      <c r="H60" s="679"/>
      <c r="I60" s="679"/>
      <c r="J60" s="737"/>
      <c r="K60" s="679"/>
      <c r="L60" s="679"/>
      <c r="M60" s="681"/>
    </row>
    <row r="61" spans="1:13" ht="15.75">
      <c r="A61" s="735"/>
      <c r="B61" s="751"/>
      <c r="C61" s="757" t="s">
        <v>221</v>
      </c>
      <c r="D61" s="753" t="s">
        <v>1423</v>
      </c>
      <c r="E61" s="679"/>
      <c r="F61" s="679"/>
      <c r="G61" s="679"/>
      <c r="H61" s="679"/>
      <c r="I61" s="679"/>
      <c r="J61" s="737"/>
      <c r="K61" s="679"/>
      <c r="L61" s="679"/>
      <c r="M61" s="681"/>
    </row>
    <row r="62" spans="1:13" ht="15.75">
      <c r="A62" s="735"/>
      <c r="B62" s="751"/>
      <c r="C62" s="757" t="s">
        <v>222</v>
      </c>
      <c r="D62" s="753" t="s">
        <v>1424</v>
      </c>
      <c r="E62" s="679"/>
      <c r="F62" s="679"/>
      <c r="G62" s="679"/>
      <c r="H62" s="679"/>
      <c r="I62" s="679"/>
      <c r="J62" s="737"/>
      <c r="K62" s="679"/>
      <c r="L62" s="679"/>
      <c r="M62" s="681"/>
    </row>
    <row r="63" spans="1:13" ht="15.75">
      <c r="A63" s="735"/>
      <c r="B63" s="1274" t="s">
        <v>1425</v>
      </c>
      <c r="C63" s="1235"/>
      <c r="D63" s="753" t="s">
        <v>1426</v>
      </c>
      <c r="E63" s="679">
        <f>E64+E65+E66</f>
        <v>0</v>
      </c>
      <c r="F63" s="679"/>
      <c r="G63" s="679">
        <f aca="true" t="shared" si="11" ref="G63:M63">G64+G65+G66</f>
        <v>0</v>
      </c>
      <c r="H63" s="679">
        <f t="shared" si="11"/>
        <v>0</v>
      </c>
      <c r="I63" s="679">
        <f t="shared" si="11"/>
        <v>0</v>
      </c>
      <c r="J63" s="679">
        <f t="shared" si="11"/>
        <v>0</v>
      </c>
      <c r="K63" s="679">
        <f t="shared" si="11"/>
        <v>0</v>
      </c>
      <c r="L63" s="679">
        <f t="shared" si="11"/>
        <v>0</v>
      </c>
      <c r="M63" s="681">
        <f t="shared" si="11"/>
        <v>0</v>
      </c>
    </row>
    <row r="64" spans="1:13" ht="15.75">
      <c r="A64" s="735"/>
      <c r="B64" s="751"/>
      <c r="C64" s="757" t="s">
        <v>225</v>
      </c>
      <c r="D64" s="753" t="s">
        <v>1427</v>
      </c>
      <c r="E64" s="679">
        <f>G64+H64+I64+J64</f>
        <v>0</v>
      </c>
      <c r="F64" s="679"/>
      <c r="G64" s="679">
        <f>G312</f>
        <v>0</v>
      </c>
      <c r="H64" s="679">
        <f aca="true" t="shared" si="12" ref="H64:M64">H312</f>
        <v>0</v>
      </c>
      <c r="I64" s="679">
        <v>0</v>
      </c>
      <c r="J64" s="679">
        <f t="shared" si="12"/>
        <v>0</v>
      </c>
      <c r="K64" s="679">
        <f t="shared" si="12"/>
        <v>0</v>
      </c>
      <c r="L64" s="679">
        <f t="shared" si="12"/>
        <v>0</v>
      </c>
      <c r="M64" s="679">
        <f t="shared" si="12"/>
        <v>0</v>
      </c>
    </row>
    <row r="65" spans="1:13" ht="15.75">
      <c r="A65" s="735"/>
      <c r="B65" s="751"/>
      <c r="C65" s="757" t="s">
        <v>669</v>
      </c>
      <c r="D65" s="753" t="s">
        <v>1428</v>
      </c>
      <c r="E65" s="679"/>
      <c r="F65" s="679"/>
      <c r="G65" s="679"/>
      <c r="H65" s="679"/>
      <c r="I65" s="679"/>
      <c r="J65" s="737"/>
      <c r="K65" s="679"/>
      <c r="L65" s="679"/>
      <c r="M65" s="681"/>
    </row>
    <row r="66" spans="1:13" ht="15.75">
      <c r="A66" s="735"/>
      <c r="B66" s="751"/>
      <c r="C66" s="759" t="s">
        <v>502</v>
      </c>
      <c r="D66" s="753" t="s">
        <v>1429</v>
      </c>
      <c r="E66" s="679"/>
      <c r="F66" s="679"/>
      <c r="G66" s="679"/>
      <c r="H66" s="679"/>
      <c r="I66" s="679"/>
      <c r="J66" s="737"/>
      <c r="K66" s="679"/>
      <c r="L66" s="679"/>
      <c r="M66" s="681"/>
    </row>
    <row r="67" spans="1:13" ht="15.75">
      <c r="A67" s="735"/>
      <c r="B67" s="751" t="s">
        <v>1430</v>
      </c>
      <c r="C67" s="759"/>
      <c r="D67" s="753" t="s">
        <v>1431</v>
      </c>
      <c r="E67" s="679"/>
      <c r="F67" s="679"/>
      <c r="G67" s="679"/>
      <c r="H67" s="679"/>
      <c r="I67" s="679"/>
      <c r="J67" s="737"/>
      <c r="K67" s="679"/>
      <c r="L67" s="679"/>
      <c r="M67" s="681"/>
    </row>
    <row r="68" spans="1:13" ht="15.75">
      <c r="A68" s="735"/>
      <c r="B68" s="751" t="s">
        <v>1432</v>
      </c>
      <c r="C68" s="752"/>
      <c r="D68" s="753" t="s">
        <v>1433</v>
      </c>
      <c r="E68" s="679"/>
      <c r="F68" s="679"/>
      <c r="G68" s="679"/>
      <c r="H68" s="679"/>
      <c r="I68" s="679"/>
      <c r="J68" s="737"/>
      <c r="K68" s="679"/>
      <c r="L68" s="679"/>
      <c r="M68" s="681"/>
    </row>
    <row r="69" spans="1:13" ht="15.75">
      <c r="A69" s="735"/>
      <c r="B69" s="751"/>
      <c r="C69" s="757" t="s">
        <v>26</v>
      </c>
      <c r="D69" s="753" t="s">
        <v>1434</v>
      </c>
      <c r="E69" s="679"/>
      <c r="F69" s="679"/>
      <c r="G69" s="679"/>
      <c r="H69" s="679"/>
      <c r="I69" s="679"/>
      <c r="J69" s="737"/>
      <c r="K69" s="679"/>
      <c r="L69" s="679"/>
      <c r="M69" s="865"/>
    </row>
    <row r="70" spans="1:13" s="745" customFormat="1" ht="15.75" customHeight="1">
      <c r="A70" s="748"/>
      <c r="B70" s="749" t="s">
        <v>1435</v>
      </c>
      <c r="C70" s="755"/>
      <c r="D70" s="734" t="s">
        <v>1436</v>
      </c>
      <c r="E70" s="885"/>
      <c r="F70" s="743"/>
      <c r="G70" s="743"/>
      <c r="H70" s="743"/>
      <c r="I70" s="743"/>
      <c r="J70" s="796"/>
      <c r="K70" s="743"/>
      <c r="L70" s="743"/>
      <c r="M70" s="886"/>
    </row>
    <row r="71" spans="1:13" s="745" customFormat="1" ht="15" customHeight="1">
      <c r="A71" s="748"/>
      <c r="B71" s="749"/>
      <c r="C71" s="755" t="s">
        <v>27</v>
      </c>
      <c r="D71" s="734" t="s">
        <v>1437</v>
      </c>
      <c r="E71" s="885"/>
      <c r="F71" s="743"/>
      <c r="G71" s="743"/>
      <c r="H71" s="743"/>
      <c r="I71" s="743"/>
      <c r="J71" s="796"/>
      <c r="K71" s="743"/>
      <c r="L71" s="743"/>
      <c r="M71" s="886"/>
    </row>
    <row r="72" spans="1:13" s="745" customFormat="1" ht="14.25" customHeight="1">
      <c r="A72" s="748"/>
      <c r="B72" s="749"/>
      <c r="C72" s="755" t="s">
        <v>226</v>
      </c>
      <c r="D72" s="734" t="s">
        <v>1438</v>
      </c>
      <c r="E72" s="885"/>
      <c r="F72" s="743"/>
      <c r="G72" s="743"/>
      <c r="H72" s="743"/>
      <c r="I72" s="743"/>
      <c r="J72" s="796"/>
      <c r="K72" s="743"/>
      <c r="L72" s="743"/>
      <c r="M72" s="886"/>
    </row>
    <row r="73" spans="1:13" ht="15.75">
      <c r="A73" s="735"/>
      <c r="B73" s="760" t="s">
        <v>412</v>
      </c>
      <c r="C73" s="759"/>
      <c r="D73" s="753" t="s">
        <v>1439</v>
      </c>
      <c r="E73" s="679"/>
      <c r="F73" s="679"/>
      <c r="G73" s="679"/>
      <c r="H73" s="679"/>
      <c r="I73" s="679"/>
      <c r="J73" s="737"/>
      <c r="K73" s="679"/>
      <c r="L73" s="679"/>
      <c r="M73" s="865"/>
    </row>
    <row r="74" spans="1:13" ht="15.75">
      <c r="A74" s="761" t="s">
        <v>1440</v>
      </c>
      <c r="B74" s="760"/>
      <c r="C74" s="759"/>
      <c r="D74" s="753" t="s">
        <v>1441</v>
      </c>
      <c r="E74" s="679"/>
      <c r="F74" s="679"/>
      <c r="G74" s="679"/>
      <c r="H74" s="679"/>
      <c r="I74" s="679"/>
      <c r="J74" s="737"/>
      <c r="K74" s="679"/>
      <c r="L74" s="679"/>
      <c r="M74" s="865"/>
    </row>
    <row r="75" spans="1:13" ht="15.75">
      <c r="A75" s="735" t="s">
        <v>372</v>
      </c>
      <c r="B75" s="760"/>
      <c r="C75" s="759"/>
      <c r="D75" s="753"/>
      <c r="E75" s="679"/>
      <c r="F75" s="679"/>
      <c r="G75" s="679"/>
      <c r="H75" s="679"/>
      <c r="I75" s="679"/>
      <c r="J75" s="737"/>
      <c r="K75" s="679"/>
      <c r="L75" s="679"/>
      <c r="M75" s="865"/>
    </row>
    <row r="76" spans="1:13" ht="15.75">
      <c r="A76" s="735"/>
      <c r="B76" s="1274" t="s">
        <v>1442</v>
      </c>
      <c r="C76" s="1235"/>
      <c r="D76" s="753" t="s">
        <v>1443</v>
      </c>
      <c r="E76" s="679"/>
      <c r="F76" s="679"/>
      <c r="G76" s="679"/>
      <c r="H76" s="679"/>
      <c r="I76" s="679"/>
      <c r="J76" s="737"/>
      <c r="K76" s="679"/>
      <c r="L76" s="679"/>
      <c r="M76" s="865"/>
    </row>
    <row r="77" spans="1:13" ht="15.75">
      <c r="A77" s="735"/>
      <c r="B77" s="760"/>
      <c r="C77" s="759" t="s">
        <v>701</v>
      </c>
      <c r="D77" s="753" t="s">
        <v>1444</v>
      </c>
      <c r="E77" s="679"/>
      <c r="F77" s="679"/>
      <c r="G77" s="679"/>
      <c r="H77" s="679"/>
      <c r="I77" s="679"/>
      <c r="J77" s="737"/>
      <c r="K77" s="679"/>
      <c r="L77" s="679"/>
      <c r="M77" s="865"/>
    </row>
    <row r="78" spans="1:13" s="745" customFormat="1" ht="15.75">
      <c r="A78" s="762"/>
      <c r="B78" s="747"/>
      <c r="C78" s="763" t="s">
        <v>269</v>
      </c>
      <c r="D78" s="734" t="s">
        <v>1445</v>
      </c>
      <c r="E78" s="885"/>
      <c r="F78" s="743"/>
      <c r="G78" s="743"/>
      <c r="H78" s="743"/>
      <c r="I78" s="743"/>
      <c r="J78" s="796"/>
      <c r="K78" s="743"/>
      <c r="L78" s="743"/>
      <c r="M78" s="886"/>
    </row>
    <row r="79" spans="1:13" s="745" customFormat="1" ht="15.75">
      <c r="A79" s="762"/>
      <c r="B79" s="747" t="s">
        <v>553</v>
      </c>
      <c r="C79" s="763"/>
      <c r="D79" s="734" t="s">
        <v>1446</v>
      </c>
      <c r="E79" s="885"/>
      <c r="F79" s="743"/>
      <c r="G79" s="743"/>
      <c r="H79" s="743"/>
      <c r="I79" s="743"/>
      <c r="J79" s="796"/>
      <c r="K79" s="743"/>
      <c r="L79" s="743"/>
      <c r="M79" s="744"/>
    </row>
    <row r="80" spans="1:13" ht="15.75">
      <c r="A80" s="735"/>
      <c r="B80" s="760" t="s">
        <v>1447</v>
      </c>
      <c r="C80" s="759"/>
      <c r="D80" s="753" t="s">
        <v>1448</v>
      </c>
      <c r="E80" s="679"/>
      <c r="F80" s="679"/>
      <c r="G80" s="679"/>
      <c r="H80" s="679"/>
      <c r="I80" s="679"/>
      <c r="J80" s="737"/>
      <c r="K80" s="679"/>
      <c r="L80" s="679"/>
      <c r="M80" s="681"/>
    </row>
    <row r="81" spans="1:13" ht="15.75">
      <c r="A81" s="735"/>
      <c r="B81" s="760"/>
      <c r="C81" s="759" t="s">
        <v>467</v>
      </c>
      <c r="D81" s="753" t="s">
        <v>1449</v>
      </c>
      <c r="E81" s="679"/>
      <c r="F81" s="679"/>
      <c r="G81" s="679"/>
      <c r="H81" s="679"/>
      <c r="I81" s="679"/>
      <c r="J81" s="737"/>
      <c r="K81" s="679"/>
      <c r="L81" s="679"/>
      <c r="M81" s="681"/>
    </row>
    <row r="82" spans="1:13" ht="15.75">
      <c r="A82" s="1271" t="s">
        <v>1450</v>
      </c>
      <c r="B82" s="1272"/>
      <c r="C82" s="1273"/>
      <c r="D82" s="753" t="s">
        <v>1451</v>
      </c>
      <c r="E82" s="679">
        <f>G82+H82+I82+J82</f>
        <v>27249</v>
      </c>
      <c r="F82" s="679">
        <f aca="true" t="shared" si="13" ref="F82:M82">F84+F94+F98</f>
        <v>0</v>
      </c>
      <c r="G82" s="679">
        <f t="shared" si="13"/>
        <v>6812</v>
      </c>
      <c r="H82" s="679">
        <f t="shared" si="13"/>
        <v>6812</v>
      </c>
      <c r="I82" s="679">
        <f t="shared" si="13"/>
        <v>6812</v>
      </c>
      <c r="J82" s="679">
        <f t="shared" si="13"/>
        <v>6813</v>
      </c>
      <c r="K82" s="679">
        <f t="shared" si="13"/>
        <v>28693</v>
      </c>
      <c r="L82" s="679">
        <f t="shared" si="13"/>
        <v>30128</v>
      </c>
      <c r="M82" s="681">
        <f t="shared" si="13"/>
        <v>31484</v>
      </c>
    </row>
    <row r="83" spans="1:13" ht="15.75">
      <c r="A83" s="735" t="s">
        <v>372</v>
      </c>
      <c r="B83" s="732"/>
      <c r="C83" s="736"/>
      <c r="D83" s="734"/>
      <c r="E83" s="679"/>
      <c r="F83" s="679"/>
      <c r="G83" s="679"/>
      <c r="H83" s="679"/>
      <c r="I83" s="679"/>
      <c r="J83" s="737"/>
      <c r="K83" s="679"/>
      <c r="L83" s="679"/>
      <c r="M83" s="681"/>
    </row>
    <row r="84" spans="1:13" ht="15.75">
      <c r="A84" s="735"/>
      <c r="B84" s="1275" t="s">
        <v>1452</v>
      </c>
      <c r="C84" s="1276"/>
      <c r="D84" s="734" t="s">
        <v>1453</v>
      </c>
      <c r="E84" s="679">
        <f aca="true" t="shared" si="14" ref="E84:E98">G84+H84+I84+J84</f>
        <v>0</v>
      </c>
      <c r="F84" s="679">
        <f aca="true" t="shared" si="15" ref="F84:M84">F85+F86+F87+F88+F89+F90+F91+F92+F93</f>
        <v>0</v>
      </c>
      <c r="G84" s="679">
        <f t="shared" si="15"/>
        <v>0</v>
      </c>
      <c r="H84" s="679">
        <f t="shared" si="15"/>
        <v>0</v>
      </c>
      <c r="I84" s="679">
        <f t="shared" si="15"/>
        <v>0</v>
      </c>
      <c r="J84" s="679">
        <f t="shared" si="15"/>
        <v>0</v>
      </c>
      <c r="K84" s="679">
        <f t="shared" si="15"/>
        <v>0</v>
      </c>
      <c r="L84" s="679">
        <f t="shared" si="15"/>
        <v>0</v>
      </c>
      <c r="M84" s="681">
        <f t="shared" si="15"/>
        <v>0</v>
      </c>
    </row>
    <row r="85" spans="1:13" ht="15.75">
      <c r="A85" s="735"/>
      <c r="B85" s="732"/>
      <c r="C85" s="736" t="s">
        <v>469</v>
      </c>
      <c r="D85" s="734" t="s">
        <v>1454</v>
      </c>
      <c r="E85" s="679">
        <f>G85+H85+I85+J85</f>
        <v>0</v>
      </c>
      <c r="F85" s="679">
        <f aca="true" t="shared" si="16" ref="F85:M93">F209+F333</f>
        <v>0</v>
      </c>
      <c r="G85" s="679">
        <f t="shared" si="16"/>
        <v>0</v>
      </c>
      <c r="H85" s="679">
        <f t="shared" si="16"/>
        <v>0</v>
      </c>
      <c r="I85" s="679">
        <f t="shared" si="16"/>
        <v>0</v>
      </c>
      <c r="J85" s="679">
        <f t="shared" si="16"/>
        <v>0</v>
      </c>
      <c r="K85" s="679">
        <f t="shared" si="16"/>
        <v>0</v>
      </c>
      <c r="L85" s="679">
        <f t="shared" si="16"/>
        <v>0</v>
      </c>
      <c r="M85" s="681">
        <f t="shared" si="16"/>
        <v>0</v>
      </c>
    </row>
    <row r="86" spans="1:13" ht="15.75">
      <c r="A86" s="735"/>
      <c r="B86" s="732"/>
      <c r="C86" s="736" t="s">
        <v>470</v>
      </c>
      <c r="D86" s="734" t="s">
        <v>1455</v>
      </c>
      <c r="E86" s="679">
        <f t="shared" si="14"/>
        <v>0</v>
      </c>
      <c r="F86" s="679">
        <f t="shared" si="16"/>
        <v>0</v>
      </c>
      <c r="G86" s="679">
        <f t="shared" si="16"/>
        <v>0</v>
      </c>
      <c r="H86" s="679">
        <f t="shared" si="16"/>
        <v>0</v>
      </c>
      <c r="I86" s="679">
        <f t="shared" si="16"/>
        <v>0</v>
      </c>
      <c r="J86" s="679">
        <f t="shared" si="16"/>
        <v>0</v>
      </c>
      <c r="K86" s="679">
        <f t="shared" si="16"/>
        <v>0</v>
      </c>
      <c r="L86" s="679">
        <f t="shared" si="16"/>
        <v>0</v>
      </c>
      <c r="M86" s="681">
        <f t="shared" si="16"/>
        <v>0</v>
      </c>
    </row>
    <row r="87" spans="1:13" ht="15.75">
      <c r="A87" s="735"/>
      <c r="B87" s="732"/>
      <c r="C87" s="736" t="s">
        <v>535</v>
      </c>
      <c r="D87" s="734" t="s">
        <v>1456</v>
      </c>
      <c r="E87" s="679">
        <f t="shared" si="14"/>
        <v>0</v>
      </c>
      <c r="F87" s="679">
        <f t="shared" si="16"/>
        <v>0</v>
      </c>
      <c r="G87" s="679">
        <f t="shared" si="16"/>
        <v>0</v>
      </c>
      <c r="H87" s="679">
        <f t="shared" si="16"/>
        <v>0</v>
      </c>
      <c r="I87" s="679">
        <f t="shared" si="16"/>
        <v>0</v>
      </c>
      <c r="J87" s="679">
        <f t="shared" si="16"/>
        <v>0</v>
      </c>
      <c r="K87" s="679">
        <f t="shared" si="16"/>
        <v>0</v>
      </c>
      <c r="L87" s="679">
        <f t="shared" si="16"/>
        <v>0</v>
      </c>
      <c r="M87" s="681">
        <f t="shared" si="16"/>
        <v>0</v>
      </c>
    </row>
    <row r="88" spans="1:13" ht="15.75">
      <c r="A88" s="735"/>
      <c r="B88" s="732"/>
      <c r="C88" s="736" t="s">
        <v>536</v>
      </c>
      <c r="D88" s="734" t="s">
        <v>1457</v>
      </c>
      <c r="E88" s="679">
        <f t="shared" si="14"/>
        <v>0</v>
      </c>
      <c r="F88" s="679">
        <f t="shared" si="16"/>
        <v>0</v>
      </c>
      <c r="G88" s="679">
        <f t="shared" si="16"/>
        <v>0</v>
      </c>
      <c r="H88" s="679">
        <f t="shared" si="16"/>
        <v>0</v>
      </c>
      <c r="I88" s="679">
        <f t="shared" si="16"/>
        <v>0</v>
      </c>
      <c r="J88" s="679">
        <f t="shared" si="16"/>
        <v>0</v>
      </c>
      <c r="K88" s="679">
        <f t="shared" si="16"/>
        <v>0</v>
      </c>
      <c r="L88" s="679">
        <f t="shared" si="16"/>
        <v>0</v>
      </c>
      <c r="M88" s="681">
        <f t="shared" si="16"/>
        <v>0</v>
      </c>
    </row>
    <row r="89" spans="1:13" ht="15.75">
      <c r="A89" s="765"/>
      <c r="B89" s="766"/>
      <c r="C89" s="767" t="s">
        <v>537</v>
      </c>
      <c r="D89" s="734" t="s">
        <v>1458</v>
      </c>
      <c r="E89" s="679">
        <f t="shared" si="14"/>
        <v>0</v>
      </c>
      <c r="F89" s="679">
        <f t="shared" si="16"/>
        <v>0</v>
      </c>
      <c r="G89" s="679">
        <f t="shared" si="16"/>
        <v>0</v>
      </c>
      <c r="H89" s="679">
        <f t="shared" si="16"/>
        <v>0</v>
      </c>
      <c r="I89" s="679">
        <f t="shared" si="16"/>
        <v>0</v>
      </c>
      <c r="J89" s="679">
        <f t="shared" si="16"/>
        <v>0</v>
      </c>
      <c r="K89" s="679">
        <f t="shared" si="16"/>
        <v>0</v>
      </c>
      <c r="L89" s="679">
        <f t="shared" si="16"/>
        <v>0</v>
      </c>
      <c r="M89" s="681">
        <f t="shared" si="16"/>
        <v>0</v>
      </c>
    </row>
    <row r="90" spans="1:13" ht="15.75">
      <c r="A90" s="735"/>
      <c r="B90" s="732"/>
      <c r="C90" s="736" t="s">
        <v>538</v>
      </c>
      <c r="D90" s="734" t="s">
        <v>1459</v>
      </c>
      <c r="E90" s="679">
        <f t="shared" si="14"/>
        <v>0</v>
      </c>
      <c r="F90" s="679">
        <f t="shared" si="16"/>
        <v>0</v>
      </c>
      <c r="G90" s="679">
        <f t="shared" si="16"/>
        <v>0</v>
      </c>
      <c r="H90" s="679">
        <f t="shared" si="16"/>
        <v>0</v>
      </c>
      <c r="I90" s="679">
        <f t="shared" si="16"/>
        <v>0</v>
      </c>
      <c r="J90" s="679">
        <f t="shared" si="16"/>
        <v>0</v>
      </c>
      <c r="K90" s="679">
        <f t="shared" si="16"/>
        <v>0</v>
      </c>
      <c r="L90" s="679">
        <f t="shared" si="16"/>
        <v>0</v>
      </c>
      <c r="M90" s="681">
        <f t="shared" si="16"/>
        <v>0</v>
      </c>
    </row>
    <row r="91" spans="1:13" ht="15.75">
      <c r="A91" s="735"/>
      <c r="B91" s="732"/>
      <c r="C91" s="891" t="s">
        <v>1369</v>
      </c>
      <c r="D91" s="734" t="s">
        <v>1460</v>
      </c>
      <c r="E91" s="679">
        <f t="shared" si="14"/>
        <v>0</v>
      </c>
      <c r="F91" s="679">
        <f t="shared" si="16"/>
        <v>0</v>
      </c>
      <c r="G91" s="679">
        <f t="shared" si="16"/>
        <v>0</v>
      </c>
      <c r="H91" s="679">
        <f t="shared" si="16"/>
        <v>0</v>
      </c>
      <c r="I91" s="679">
        <f t="shared" si="16"/>
        <v>0</v>
      </c>
      <c r="J91" s="679">
        <f t="shared" si="16"/>
        <v>0</v>
      </c>
      <c r="K91" s="679">
        <f t="shared" si="16"/>
        <v>0</v>
      </c>
      <c r="L91" s="679">
        <f t="shared" si="16"/>
        <v>0</v>
      </c>
      <c r="M91" s="681">
        <f t="shared" si="16"/>
        <v>0</v>
      </c>
    </row>
    <row r="92" spans="1:13" ht="15.75">
      <c r="A92" s="735"/>
      <c r="B92" s="732"/>
      <c r="C92" s="736" t="s">
        <v>135</v>
      </c>
      <c r="D92" s="734" t="s">
        <v>1461</v>
      </c>
      <c r="E92" s="679">
        <f t="shared" si="14"/>
        <v>0</v>
      </c>
      <c r="F92" s="679">
        <f t="shared" si="16"/>
        <v>0</v>
      </c>
      <c r="G92" s="679">
        <f t="shared" si="16"/>
        <v>0</v>
      </c>
      <c r="H92" s="679">
        <f t="shared" si="16"/>
        <v>0</v>
      </c>
      <c r="I92" s="679">
        <f t="shared" si="16"/>
        <v>0</v>
      </c>
      <c r="J92" s="679">
        <f t="shared" si="16"/>
        <v>0</v>
      </c>
      <c r="K92" s="679">
        <f t="shared" si="16"/>
        <v>0</v>
      </c>
      <c r="L92" s="679">
        <f t="shared" si="16"/>
        <v>0</v>
      </c>
      <c r="M92" s="681">
        <f t="shared" si="16"/>
        <v>0</v>
      </c>
    </row>
    <row r="93" spans="1:13" ht="15.75">
      <c r="A93" s="735"/>
      <c r="B93" s="732"/>
      <c r="C93" s="736" t="s">
        <v>136</v>
      </c>
      <c r="D93" s="734" t="s">
        <v>1462</v>
      </c>
      <c r="E93" s="679">
        <f t="shared" si="14"/>
        <v>0</v>
      </c>
      <c r="F93" s="679">
        <f t="shared" si="16"/>
        <v>0</v>
      </c>
      <c r="G93" s="679">
        <f t="shared" si="16"/>
        <v>0</v>
      </c>
      <c r="H93" s="679">
        <f t="shared" si="16"/>
        <v>0</v>
      </c>
      <c r="I93" s="679">
        <f t="shared" si="16"/>
        <v>0</v>
      </c>
      <c r="J93" s="679">
        <f t="shared" si="16"/>
        <v>0</v>
      </c>
      <c r="K93" s="679">
        <f t="shared" si="16"/>
        <v>0</v>
      </c>
      <c r="L93" s="679">
        <f t="shared" si="16"/>
        <v>0</v>
      </c>
      <c r="M93" s="681">
        <f t="shared" si="16"/>
        <v>0</v>
      </c>
    </row>
    <row r="94" spans="1:13" s="745" customFormat="1" ht="15.75">
      <c r="A94" s="762"/>
      <c r="B94" s="1274" t="s">
        <v>1463</v>
      </c>
      <c r="C94" s="1235"/>
      <c r="D94" s="734" t="s">
        <v>1464</v>
      </c>
      <c r="E94" s="679">
        <f t="shared" si="14"/>
        <v>27249</v>
      </c>
      <c r="F94" s="784">
        <f aca="true" t="shared" si="17" ref="F94:M94">F95+F96+F97</f>
        <v>0</v>
      </c>
      <c r="G94" s="784">
        <f t="shared" si="17"/>
        <v>6812</v>
      </c>
      <c r="H94" s="784">
        <f t="shared" si="17"/>
        <v>6812</v>
      </c>
      <c r="I94" s="784">
        <f t="shared" si="17"/>
        <v>6812</v>
      </c>
      <c r="J94" s="784">
        <f t="shared" si="17"/>
        <v>6813</v>
      </c>
      <c r="K94" s="784">
        <f t="shared" si="17"/>
        <v>28693</v>
      </c>
      <c r="L94" s="784">
        <f t="shared" si="17"/>
        <v>30128</v>
      </c>
      <c r="M94" s="785">
        <f t="shared" si="17"/>
        <v>31484</v>
      </c>
    </row>
    <row r="95" spans="1:13" s="745" customFormat="1" ht="15.75">
      <c r="A95" s="762"/>
      <c r="B95" s="749"/>
      <c r="C95" s="763" t="s">
        <v>44</v>
      </c>
      <c r="D95" s="768" t="s">
        <v>1465</v>
      </c>
      <c r="E95" s="679">
        <f t="shared" si="14"/>
        <v>0</v>
      </c>
      <c r="F95" s="743">
        <f aca="true" t="shared" si="18" ref="F95:M98">F219+F343</f>
        <v>0</v>
      </c>
      <c r="G95" s="743">
        <f t="shared" si="18"/>
        <v>0</v>
      </c>
      <c r="H95" s="743">
        <f t="shared" si="18"/>
        <v>0</v>
      </c>
      <c r="I95" s="743">
        <f t="shared" si="18"/>
        <v>0</v>
      </c>
      <c r="J95" s="743">
        <f t="shared" si="18"/>
        <v>0</v>
      </c>
      <c r="K95" s="743">
        <f t="shared" si="18"/>
        <v>0</v>
      </c>
      <c r="L95" s="743">
        <f t="shared" si="18"/>
        <v>0</v>
      </c>
      <c r="M95" s="744">
        <f t="shared" si="18"/>
        <v>0</v>
      </c>
    </row>
    <row r="96" spans="1:13" s="745" customFormat="1" ht="15.75">
      <c r="A96" s="762"/>
      <c r="B96" s="749"/>
      <c r="C96" s="763" t="s">
        <v>45</v>
      </c>
      <c r="D96" s="768" t="s">
        <v>1466</v>
      </c>
      <c r="E96" s="679">
        <f t="shared" si="14"/>
        <v>0</v>
      </c>
      <c r="F96" s="743">
        <f t="shared" si="18"/>
        <v>0</v>
      </c>
      <c r="G96" s="743">
        <f t="shared" si="18"/>
        <v>0</v>
      </c>
      <c r="H96" s="743">
        <f t="shared" si="18"/>
        <v>0</v>
      </c>
      <c r="I96" s="743">
        <f t="shared" si="18"/>
        <v>0</v>
      </c>
      <c r="J96" s="743">
        <f t="shared" si="18"/>
        <v>0</v>
      </c>
      <c r="K96" s="743">
        <f t="shared" si="18"/>
        <v>0</v>
      </c>
      <c r="L96" s="743">
        <f t="shared" si="18"/>
        <v>0</v>
      </c>
      <c r="M96" s="744">
        <f t="shared" si="18"/>
        <v>0</v>
      </c>
    </row>
    <row r="97" spans="1:13" s="745" customFormat="1" ht="15.75">
      <c r="A97" s="762"/>
      <c r="B97" s="749"/>
      <c r="C97" s="769" t="s">
        <v>46</v>
      </c>
      <c r="D97" s="937" t="s">
        <v>1467</v>
      </c>
      <c r="E97" s="679">
        <f t="shared" si="14"/>
        <v>27249</v>
      </c>
      <c r="F97" s="743">
        <f t="shared" si="18"/>
        <v>0</v>
      </c>
      <c r="G97" s="892">
        <v>6812</v>
      </c>
      <c r="H97" s="892">
        <v>6812</v>
      </c>
      <c r="I97" s="892">
        <v>6812</v>
      </c>
      <c r="J97" s="892">
        <v>6813</v>
      </c>
      <c r="K97" s="892">
        <f t="shared" si="18"/>
        <v>28693</v>
      </c>
      <c r="L97" s="892">
        <f t="shared" si="18"/>
        <v>30128</v>
      </c>
      <c r="M97" s="893">
        <f t="shared" si="18"/>
        <v>31484</v>
      </c>
    </row>
    <row r="98" spans="1:13" ht="15.75">
      <c r="A98" s="738"/>
      <c r="B98" s="751" t="s">
        <v>77</v>
      </c>
      <c r="C98" s="758"/>
      <c r="D98" s="753" t="s">
        <v>1468</v>
      </c>
      <c r="E98" s="679">
        <f t="shared" si="14"/>
        <v>0</v>
      </c>
      <c r="F98" s="743">
        <f t="shared" si="18"/>
        <v>0</v>
      </c>
      <c r="G98" s="743">
        <f t="shared" si="18"/>
        <v>0</v>
      </c>
      <c r="H98" s="743">
        <f t="shared" si="18"/>
        <v>0</v>
      </c>
      <c r="I98" s="743">
        <f t="shared" si="18"/>
        <v>0</v>
      </c>
      <c r="J98" s="743">
        <f t="shared" si="18"/>
        <v>0</v>
      </c>
      <c r="K98" s="743">
        <f t="shared" si="18"/>
        <v>0</v>
      </c>
      <c r="L98" s="743">
        <f t="shared" si="18"/>
        <v>0</v>
      </c>
      <c r="M98" s="744">
        <f t="shared" si="18"/>
        <v>0</v>
      </c>
    </row>
    <row r="99" spans="1:13" ht="33" customHeight="1">
      <c r="A99" s="1277" t="s">
        <v>1755</v>
      </c>
      <c r="B99" s="1278"/>
      <c r="C99" s="1279"/>
      <c r="D99" s="770" t="s">
        <v>1470</v>
      </c>
      <c r="E99" s="679"/>
      <c r="F99" s="679"/>
      <c r="G99" s="679"/>
      <c r="H99" s="679"/>
      <c r="I99" s="679"/>
      <c r="J99" s="737"/>
      <c r="K99" s="679"/>
      <c r="L99" s="679"/>
      <c r="M99" s="681"/>
    </row>
    <row r="100" spans="1:13" ht="15.75">
      <c r="A100" s="735" t="s">
        <v>372</v>
      </c>
      <c r="B100" s="732"/>
      <c r="C100" s="736"/>
      <c r="D100" s="770"/>
      <c r="E100" s="679"/>
      <c r="F100" s="679"/>
      <c r="G100" s="679"/>
      <c r="H100" s="679"/>
      <c r="I100" s="679"/>
      <c r="J100" s="737"/>
      <c r="K100" s="679"/>
      <c r="L100" s="679"/>
      <c r="M100" s="681"/>
    </row>
    <row r="101" spans="1:13" ht="15.75">
      <c r="A101" s="738"/>
      <c r="B101" s="732" t="s">
        <v>594</v>
      </c>
      <c r="C101" s="771"/>
      <c r="D101" s="770" t="s">
        <v>1471</v>
      </c>
      <c r="E101" s="679"/>
      <c r="F101" s="679"/>
      <c r="G101" s="679"/>
      <c r="H101" s="679"/>
      <c r="I101" s="679"/>
      <c r="J101" s="737"/>
      <c r="K101" s="679"/>
      <c r="L101" s="679"/>
      <c r="M101" s="681"/>
    </row>
    <row r="102" spans="1:13" ht="15.75">
      <c r="A102" s="738"/>
      <c r="B102" s="732" t="s">
        <v>213</v>
      </c>
      <c r="C102" s="771"/>
      <c r="D102" s="770" t="s">
        <v>1472</v>
      </c>
      <c r="E102" s="679"/>
      <c r="F102" s="679"/>
      <c r="G102" s="679"/>
      <c r="H102" s="679"/>
      <c r="I102" s="679"/>
      <c r="J102" s="737"/>
      <c r="K102" s="679"/>
      <c r="L102" s="679"/>
      <c r="M102" s="681"/>
    </row>
    <row r="103" spans="1:13" s="745" customFormat="1" ht="12" customHeight="1">
      <c r="A103" s="762"/>
      <c r="B103" s="747" t="s">
        <v>377</v>
      </c>
      <c r="C103" s="763"/>
      <c r="D103" s="734" t="s">
        <v>1473</v>
      </c>
      <c r="E103" s="885"/>
      <c r="F103" s="812"/>
      <c r="G103" s="812"/>
      <c r="H103" s="812"/>
      <c r="I103" s="743"/>
      <c r="J103" s="796"/>
      <c r="K103" s="812"/>
      <c r="L103" s="812"/>
      <c r="M103" s="813"/>
    </row>
    <row r="104" spans="1:13" s="745" customFormat="1" ht="18" customHeight="1">
      <c r="A104" s="762"/>
      <c r="B104" s="747" t="s">
        <v>678</v>
      </c>
      <c r="C104" s="747"/>
      <c r="D104" s="734" t="s">
        <v>1474</v>
      </c>
      <c r="E104" s="885"/>
      <c r="F104" s="743"/>
      <c r="G104" s="743"/>
      <c r="H104" s="743"/>
      <c r="I104" s="743"/>
      <c r="J104" s="796"/>
      <c r="K104" s="743"/>
      <c r="L104" s="743"/>
      <c r="M104" s="744"/>
    </row>
    <row r="105" spans="1:13" ht="15.75">
      <c r="A105" s="738"/>
      <c r="B105" s="732" t="s">
        <v>1475</v>
      </c>
      <c r="C105" s="771"/>
      <c r="D105" s="770" t="s">
        <v>1476</v>
      </c>
      <c r="E105" s="679"/>
      <c r="F105" s="679"/>
      <c r="G105" s="679"/>
      <c r="H105" s="679"/>
      <c r="I105" s="679"/>
      <c r="J105" s="737"/>
      <c r="K105" s="679"/>
      <c r="L105" s="679"/>
      <c r="M105" s="681"/>
    </row>
    <row r="106" spans="1:13" ht="15.75">
      <c r="A106" s="738"/>
      <c r="B106" s="732"/>
      <c r="C106" s="736" t="s">
        <v>179</v>
      </c>
      <c r="D106" s="770" t="s">
        <v>1477</v>
      </c>
      <c r="E106" s="679"/>
      <c r="F106" s="679"/>
      <c r="G106" s="679"/>
      <c r="H106" s="679"/>
      <c r="I106" s="679"/>
      <c r="J106" s="737"/>
      <c r="K106" s="679"/>
      <c r="L106" s="679"/>
      <c r="M106" s="681"/>
    </row>
    <row r="107" spans="1:13" ht="15.75">
      <c r="A107" s="738"/>
      <c r="B107" s="732"/>
      <c r="C107" s="736" t="s">
        <v>1370</v>
      </c>
      <c r="D107" s="770" t="s">
        <v>1478</v>
      </c>
      <c r="E107" s="679"/>
      <c r="F107" s="679"/>
      <c r="G107" s="679"/>
      <c r="H107" s="679"/>
      <c r="I107" s="679"/>
      <c r="J107" s="737"/>
      <c r="K107" s="679"/>
      <c r="L107" s="679"/>
      <c r="M107" s="681"/>
    </row>
    <row r="108" spans="1:13" s="745" customFormat="1" ht="18" customHeight="1">
      <c r="A108" s="748"/>
      <c r="B108" s="749" t="s">
        <v>1479</v>
      </c>
      <c r="C108" s="763"/>
      <c r="D108" s="734" t="s">
        <v>1480</v>
      </c>
      <c r="E108" s="885"/>
      <c r="F108" s="743"/>
      <c r="G108" s="743"/>
      <c r="H108" s="743"/>
      <c r="I108" s="743"/>
      <c r="J108" s="796"/>
      <c r="K108" s="743"/>
      <c r="L108" s="743"/>
      <c r="M108" s="744"/>
    </row>
    <row r="109" spans="1:13" s="745" customFormat="1" ht="15.75">
      <c r="A109" s="748"/>
      <c r="B109" s="749"/>
      <c r="C109" s="763" t="s">
        <v>81</v>
      </c>
      <c r="D109" s="734" t="s">
        <v>1481</v>
      </c>
      <c r="E109" s="885"/>
      <c r="F109" s="885"/>
      <c r="G109" s="743"/>
      <c r="H109" s="743"/>
      <c r="I109" s="743"/>
      <c r="J109" s="796"/>
      <c r="K109" s="885"/>
      <c r="L109" s="743"/>
      <c r="M109" s="744"/>
    </row>
    <row r="110" spans="1:13" ht="36.75" customHeight="1">
      <c r="A110" s="1271" t="s">
        <v>1482</v>
      </c>
      <c r="B110" s="1272"/>
      <c r="C110" s="1273"/>
      <c r="D110" s="770"/>
      <c r="E110" s="679">
        <f>G110+H110+I110+J110</f>
        <v>0</v>
      </c>
      <c r="F110" s="679">
        <f aca="true" t="shared" si="19" ref="F110:M110">F111+F122</f>
        <v>0</v>
      </c>
      <c r="G110" s="679">
        <f t="shared" si="19"/>
        <v>0</v>
      </c>
      <c r="H110" s="679">
        <f t="shared" si="19"/>
        <v>0</v>
      </c>
      <c r="I110" s="679">
        <f t="shared" si="19"/>
        <v>0</v>
      </c>
      <c r="J110" s="679">
        <f t="shared" si="19"/>
        <v>0</v>
      </c>
      <c r="K110" s="679">
        <f t="shared" si="19"/>
        <v>0</v>
      </c>
      <c r="L110" s="679">
        <f t="shared" si="19"/>
        <v>0</v>
      </c>
      <c r="M110" s="681">
        <f t="shared" si="19"/>
        <v>0</v>
      </c>
    </row>
    <row r="111" spans="1:13" ht="15.75">
      <c r="A111" s="1280" t="s">
        <v>1483</v>
      </c>
      <c r="B111" s="1281"/>
      <c r="C111" s="1282"/>
      <c r="D111" s="734" t="s">
        <v>1484</v>
      </c>
      <c r="E111" s="679">
        <f>G111+H111+I111+J111</f>
        <v>0</v>
      </c>
      <c r="F111" s="679">
        <f aca="true" t="shared" si="20" ref="F111:M111">F113+F116+F119+F120+F121</f>
        <v>0</v>
      </c>
      <c r="G111" s="679">
        <f t="shared" si="20"/>
        <v>0</v>
      </c>
      <c r="H111" s="679">
        <f t="shared" si="20"/>
        <v>0</v>
      </c>
      <c r="I111" s="679">
        <f t="shared" si="20"/>
        <v>0</v>
      </c>
      <c r="J111" s="679">
        <f t="shared" si="20"/>
        <v>0</v>
      </c>
      <c r="K111" s="679">
        <f t="shared" si="20"/>
        <v>0</v>
      </c>
      <c r="L111" s="679">
        <f t="shared" si="20"/>
        <v>0</v>
      </c>
      <c r="M111" s="681">
        <f t="shared" si="20"/>
        <v>0</v>
      </c>
    </row>
    <row r="112" spans="1:13" ht="15.75">
      <c r="A112" s="735" t="s">
        <v>372</v>
      </c>
      <c r="B112" s="732"/>
      <c r="C112" s="736"/>
      <c r="D112" s="734"/>
      <c r="E112" s="679"/>
      <c r="F112" s="679"/>
      <c r="G112" s="679"/>
      <c r="H112" s="679"/>
      <c r="I112" s="679"/>
      <c r="J112" s="737"/>
      <c r="K112" s="679"/>
      <c r="L112" s="679"/>
      <c r="M112" s="681"/>
    </row>
    <row r="113" spans="1:13" ht="15.75">
      <c r="A113" s="735"/>
      <c r="B113" s="1283" t="s">
        <v>1485</v>
      </c>
      <c r="C113" s="1237"/>
      <c r="D113" s="753" t="s">
        <v>1486</v>
      </c>
      <c r="E113" s="679">
        <f aca="true" t="shared" si="21" ref="E113:E121">G113+H113+I113+J113</f>
        <v>0</v>
      </c>
      <c r="F113" s="679">
        <f aca="true" t="shared" si="22" ref="F113:M113">F114+F115</f>
        <v>0</v>
      </c>
      <c r="G113" s="679">
        <f t="shared" si="22"/>
        <v>0</v>
      </c>
      <c r="H113" s="679">
        <f t="shared" si="22"/>
        <v>0</v>
      </c>
      <c r="I113" s="679">
        <f t="shared" si="22"/>
        <v>0</v>
      </c>
      <c r="J113" s="679">
        <f t="shared" si="22"/>
        <v>0</v>
      </c>
      <c r="K113" s="679">
        <f t="shared" si="22"/>
        <v>0</v>
      </c>
      <c r="L113" s="679">
        <f t="shared" si="22"/>
        <v>0</v>
      </c>
      <c r="M113" s="681">
        <f t="shared" si="22"/>
        <v>0</v>
      </c>
    </row>
    <row r="114" spans="1:13" ht="15.75">
      <c r="A114" s="735"/>
      <c r="B114" s="751"/>
      <c r="C114" s="759" t="s">
        <v>121</v>
      </c>
      <c r="D114" s="753" t="s">
        <v>1487</v>
      </c>
      <c r="E114" s="679">
        <f t="shared" si="21"/>
        <v>0</v>
      </c>
      <c r="F114" s="679">
        <f aca="true" t="shared" si="23" ref="F114:M115">F238+F362</f>
        <v>0</v>
      </c>
      <c r="G114" s="679">
        <f t="shared" si="23"/>
        <v>0</v>
      </c>
      <c r="H114" s="679">
        <f t="shared" si="23"/>
        <v>0</v>
      </c>
      <c r="I114" s="679">
        <f t="shared" si="23"/>
        <v>0</v>
      </c>
      <c r="J114" s="679">
        <f t="shared" si="23"/>
        <v>0</v>
      </c>
      <c r="K114" s="679">
        <f t="shared" si="23"/>
        <v>0</v>
      </c>
      <c r="L114" s="679">
        <f t="shared" si="23"/>
        <v>0</v>
      </c>
      <c r="M114" s="681">
        <f t="shared" si="23"/>
        <v>0</v>
      </c>
    </row>
    <row r="115" spans="1:13" ht="15.75">
      <c r="A115" s="735"/>
      <c r="B115" s="751"/>
      <c r="C115" s="752" t="s">
        <v>356</v>
      </c>
      <c r="D115" s="753" t="s">
        <v>1488</v>
      </c>
      <c r="E115" s="679">
        <f t="shared" si="21"/>
        <v>0</v>
      </c>
      <c r="F115" s="679">
        <f t="shared" si="23"/>
        <v>0</v>
      </c>
      <c r="G115" s="679">
        <f t="shared" si="23"/>
        <v>0</v>
      </c>
      <c r="H115" s="679">
        <f t="shared" si="23"/>
        <v>0</v>
      </c>
      <c r="I115" s="679">
        <f t="shared" si="23"/>
        <v>0</v>
      </c>
      <c r="J115" s="679">
        <f t="shared" si="23"/>
        <v>0</v>
      </c>
      <c r="K115" s="679">
        <f t="shared" si="23"/>
        <v>0</v>
      </c>
      <c r="L115" s="679">
        <f t="shared" si="23"/>
        <v>0</v>
      </c>
      <c r="M115" s="681">
        <f t="shared" si="23"/>
        <v>0</v>
      </c>
    </row>
    <row r="116" spans="1:13" ht="15.75">
      <c r="A116" s="735"/>
      <c r="B116" s="1274" t="s">
        <v>1489</v>
      </c>
      <c r="C116" s="1235"/>
      <c r="D116" s="753" t="s">
        <v>1490</v>
      </c>
      <c r="E116" s="679">
        <f t="shared" si="21"/>
        <v>0</v>
      </c>
      <c r="F116" s="679">
        <f aca="true" t="shared" si="24" ref="F116:M116">F117+F118</f>
        <v>0</v>
      </c>
      <c r="G116" s="679">
        <f t="shared" si="24"/>
        <v>0</v>
      </c>
      <c r="H116" s="679">
        <f t="shared" si="24"/>
        <v>0</v>
      </c>
      <c r="I116" s="679">
        <f t="shared" si="24"/>
        <v>0</v>
      </c>
      <c r="J116" s="679">
        <f t="shared" si="24"/>
        <v>0</v>
      </c>
      <c r="K116" s="679">
        <f t="shared" si="24"/>
        <v>0</v>
      </c>
      <c r="L116" s="679">
        <f t="shared" si="24"/>
        <v>0</v>
      </c>
      <c r="M116" s="681">
        <f t="shared" si="24"/>
        <v>0</v>
      </c>
    </row>
    <row r="117" spans="1:13" ht="15.75">
      <c r="A117" s="735"/>
      <c r="B117" s="760"/>
      <c r="C117" s="757" t="s">
        <v>357</v>
      </c>
      <c r="D117" s="753" t="s">
        <v>1491</v>
      </c>
      <c r="E117" s="679">
        <f t="shared" si="21"/>
        <v>0</v>
      </c>
      <c r="F117" s="679"/>
      <c r="G117" s="679"/>
      <c r="H117" s="679"/>
      <c r="I117" s="679"/>
      <c r="J117" s="737"/>
      <c r="K117" s="679"/>
      <c r="L117" s="679"/>
      <c r="M117" s="681"/>
    </row>
    <row r="118" spans="1:13" ht="15.75">
      <c r="A118" s="735"/>
      <c r="B118" s="760"/>
      <c r="C118" s="757" t="s">
        <v>358</v>
      </c>
      <c r="D118" s="753" t="s">
        <v>1492</v>
      </c>
      <c r="E118" s="679">
        <f t="shared" si="21"/>
        <v>0</v>
      </c>
      <c r="F118" s="679"/>
      <c r="G118" s="679"/>
      <c r="H118" s="679"/>
      <c r="I118" s="679"/>
      <c r="J118" s="737"/>
      <c r="K118" s="679"/>
      <c r="L118" s="679"/>
      <c r="M118" s="681"/>
    </row>
    <row r="119" spans="1:13" ht="15.75">
      <c r="A119" s="735"/>
      <c r="B119" s="751" t="s">
        <v>555</v>
      </c>
      <c r="C119" s="757"/>
      <c r="D119" s="753" t="s">
        <v>1493</v>
      </c>
      <c r="E119" s="679">
        <f t="shared" si="21"/>
        <v>0</v>
      </c>
      <c r="F119" s="679"/>
      <c r="G119" s="679"/>
      <c r="H119" s="679"/>
      <c r="I119" s="679"/>
      <c r="J119" s="737"/>
      <c r="K119" s="679"/>
      <c r="L119" s="679"/>
      <c r="M119" s="681"/>
    </row>
    <row r="120" spans="1:13" ht="15.75">
      <c r="A120" s="735"/>
      <c r="B120" s="751" t="s">
        <v>407</v>
      </c>
      <c r="C120" s="757"/>
      <c r="D120" s="753" t="s">
        <v>1494</v>
      </c>
      <c r="E120" s="679">
        <f t="shared" si="21"/>
        <v>0</v>
      </c>
      <c r="F120" s="679"/>
      <c r="G120" s="679"/>
      <c r="H120" s="679"/>
      <c r="I120" s="679"/>
      <c r="J120" s="737"/>
      <c r="K120" s="679"/>
      <c r="L120" s="679"/>
      <c r="M120" s="681"/>
    </row>
    <row r="121" spans="1:13" ht="15.75">
      <c r="A121" s="735"/>
      <c r="B121" s="1274" t="s">
        <v>202</v>
      </c>
      <c r="C121" s="1235"/>
      <c r="D121" s="753" t="s">
        <v>1495</v>
      </c>
      <c r="E121" s="679">
        <f t="shared" si="21"/>
        <v>0</v>
      </c>
      <c r="F121" s="679"/>
      <c r="G121" s="679"/>
      <c r="H121" s="679"/>
      <c r="I121" s="679"/>
      <c r="J121" s="737"/>
      <c r="K121" s="679"/>
      <c r="L121" s="679"/>
      <c r="M121" s="681"/>
    </row>
    <row r="122" spans="1:13" ht="18" customHeight="1">
      <c r="A122" s="731" t="s">
        <v>1496</v>
      </c>
      <c r="B122" s="732"/>
      <c r="C122" s="733"/>
      <c r="D122" s="734" t="s">
        <v>1497</v>
      </c>
      <c r="E122" s="679"/>
      <c r="F122" s="679"/>
      <c r="G122" s="679"/>
      <c r="H122" s="679"/>
      <c r="I122" s="679"/>
      <c r="J122" s="737"/>
      <c r="K122" s="679"/>
      <c r="L122" s="679"/>
      <c r="M122" s="681"/>
    </row>
    <row r="123" spans="1:13" ht="15.75">
      <c r="A123" s="735" t="s">
        <v>372</v>
      </c>
      <c r="B123" s="732"/>
      <c r="C123" s="736"/>
      <c r="D123" s="734"/>
      <c r="E123" s="679"/>
      <c r="F123" s="679"/>
      <c r="G123" s="679"/>
      <c r="H123" s="679"/>
      <c r="I123" s="679"/>
      <c r="J123" s="737"/>
      <c r="K123" s="679"/>
      <c r="L123" s="679"/>
      <c r="M123" s="681"/>
    </row>
    <row r="124" spans="1:13" s="745" customFormat="1" ht="18" customHeight="1">
      <c r="A124" s="781"/>
      <c r="B124" s="782" t="s">
        <v>182</v>
      </c>
      <c r="C124" s="783"/>
      <c r="D124" s="734" t="s">
        <v>1498</v>
      </c>
      <c r="E124" s="885"/>
      <c r="F124" s="743"/>
      <c r="G124" s="743"/>
      <c r="H124" s="743"/>
      <c r="I124" s="743"/>
      <c r="J124" s="796"/>
      <c r="K124" s="743"/>
      <c r="L124" s="743"/>
      <c r="M124" s="744"/>
    </row>
    <row r="125" spans="1:13" ht="15.75">
      <c r="A125" s="735"/>
      <c r="B125" s="1274" t="s">
        <v>1499</v>
      </c>
      <c r="C125" s="1235"/>
      <c r="D125" s="753" t="s">
        <v>1500</v>
      </c>
      <c r="E125" s="679"/>
      <c r="F125" s="679"/>
      <c r="G125" s="679"/>
      <c r="H125" s="679"/>
      <c r="I125" s="679"/>
      <c r="J125" s="737"/>
      <c r="K125" s="679"/>
      <c r="L125" s="679"/>
      <c r="M125" s="681"/>
    </row>
    <row r="126" spans="1:13" ht="15.75">
      <c r="A126" s="735"/>
      <c r="B126" s="751"/>
      <c r="C126" s="757" t="s">
        <v>359</v>
      </c>
      <c r="D126" s="753" t="s">
        <v>1501</v>
      </c>
      <c r="E126" s="679"/>
      <c r="F126" s="679"/>
      <c r="G126" s="679"/>
      <c r="H126" s="679"/>
      <c r="I126" s="679"/>
      <c r="J126" s="737"/>
      <c r="K126" s="679"/>
      <c r="L126" s="679"/>
      <c r="M126" s="681"/>
    </row>
    <row r="127" spans="1:13" ht="15.75">
      <c r="A127" s="735"/>
      <c r="B127" s="751"/>
      <c r="C127" s="757" t="s">
        <v>632</v>
      </c>
      <c r="D127" s="753" t="s">
        <v>1502</v>
      </c>
      <c r="E127" s="679"/>
      <c r="F127" s="679"/>
      <c r="G127" s="679"/>
      <c r="H127" s="679"/>
      <c r="I127" s="679"/>
      <c r="J127" s="737"/>
      <c r="K127" s="679"/>
      <c r="L127" s="679"/>
      <c r="M127" s="681"/>
    </row>
    <row r="128" spans="1:13" ht="15.75">
      <c r="A128" s="735"/>
      <c r="B128" s="751" t="s">
        <v>113</v>
      </c>
      <c r="C128" s="757"/>
      <c r="D128" s="753" t="s">
        <v>1503</v>
      </c>
      <c r="E128" s="679"/>
      <c r="F128" s="679"/>
      <c r="G128" s="679"/>
      <c r="H128" s="679"/>
      <c r="I128" s="679"/>
      <c r="J128" s="737"/>
      <c r="K128" s="679"/>
      <c r="L128" s="679"/>
      <c r="M128" s="681"/>
    </row>
    <row r="129" spans="1:13" ht="15.75">
      <c r="A129" s="761" t="s">
        <v>1504</v>
      </c>
      <c r="B129" s="884"/>
      <c r="C129" s="758"/>
      <c r="D129" s="756">
        <v>79.07</v>
      </c>
      <c r="E129" s="679"/>
      <c r="F129" s="679"/>
      <c r="G129" s="679"/>
      <c r="H129" s="679"/>
      <c r="I129" s="679"/>
      <c r="J129" s="737"/>
      <c r="K129" s="679"/>
      <c r="L129" s="679"/>
      <c r="M129" s="681"/>
    </row>
    <row r="130" spans="1:13" ht="15.75">
      <c r="A130" s="1284" t="s">
        <v>1505</v>
      </c>
      <c r="B130" s="1285"/>
      <c r="C130" s="1286"/>
      <c r="D130" s="734" t="s">
        <v>1506</v>
      </c>
      <c r="E130" s="679"/>
      <c r="F130" s="679"/>
      <c r="G130" s="679"/>
      <c r="H130" s="679"/>
      <c r="I130" s="679"/>
      <c r="J130" s="737"/>
      <c r="K130" s="679"/>
      <c r="L130" s="679"/>
      <c r="M130" s="681"/>
    </row>
    <row r="131" spans="1:13" ht="15.75">
      <c r="A131" s="735" t="s">
        <v>372</v>
      </c>
      <c r="B131" s="732"/>
      <c r="C131" s="736"/>
      <c r="D131" s="734"/>
      <c r="E131" s="679"/>
      <c r="F131" s="679"/>
      <c r="G131" s="679"/>
      <c r="H131" s="679"/>
      <c r="I131" s="679"/>
      <c r="J131" s="737"/>
      <c r="K131" s="679"/>
      <c r="L131" s="679"/>
      <c r="M131" s="681"/>
    </row>
    <row r="132" spans="1:13" ht="15.75">
      <c r="A132" s="761"/>
      <c r="B132" s="732" t="s">
        <v>1507</v>
      </c>
      <c r="C132" s="736"/>
      <c r="D132" s="734" t="s">
        <v>1508</v>
      </c>
      <c r="E132" s="679"/>
      <c r="F132" s="679"/>
      <c r="G132" s="679"/>
      <c r="H132" s="679"/>
      <c r="I132" s="679"/>
      <c r="J132" s="737"/>
      <c r="K132" s="679"/>
      <c r="L132" s="679"/>
      <c r="M132" s="681"/>
    </row>
    <row r="133" spans="1:13" ht="15.75">
      <c r="A133" s="761"/>
      <c r="B133" s="732"/>
      <c r="C133" s="736" t="s">
        <v>292</v>
      </c>
      <c r="D133" s="734" t="s">
        <v>1509</v>
      </c>
      <c r="E133" s="679"/>
      <c r="F133" s="679"/>
      <c r="G133" s="679"/>
      <c r="H133" s="679"/>
      <c r="I133" s="679"/>
      <c r="J133" s="737"/>
      <c r="K133" s="679"/>
      <c r="L133" s="679"/>
      <c r="M133" s="681"/>
    </row>
    <row r="134" spans="1:13" ht="15.75">
      <c r="A134" s="761"/>
      <c r="B134" s="732"/>
      <c r="C134" s="736" t="s">
        <v>1510</v>
      </c>
      <c r="D134" s="734" t="s">
        <v>1511</v>
      </c>
      <c r="E134" s="679"/>
      <c r="F134" s="679"/>
      <c r="G134" s="679"/>
      <c r="H134" s="679"/>
      <c r="I134" s="679"/>
      <c r="J134" s="737"/>
      <c r="K134" s="679"/>
      <c r="L134" s="679"/>
      <c r="M134" s="681"/>
    </row>
    <row r="135" spans="1:13" ht="15.75">
      <c r="A135" s="761" t="s">
        <v>1512</v>
      </c>
      <c r="B135" s="732"/>
      <c r="C135" s="736"/>
      <c r="D135" s="734" t="s">
        <v>1513</v>
      </c>
      <c r="E135" s="679"/>
      <c r="F135" s="679"/>
      <c r="G135" s="679"/>
      <c r="H135" s="679"/>
      <c r="I135" s="679"/>
      <c r="J135" s="737"/>
      <c r="K135" s="679"/>
      <c r="L135" s="679"/>
      <c r="M135" s="681"/>
    </row>
    <row r="136" spans="1:13" ht="15.75">
      <c r="A136" s="735" t="s">
        <v>372</v>
      </c>
      <c r="B136" s="732"/>
      <c r="C136" s="736"/>
      <c r="D136" s="734"/>
      <c r="E136" s="679"/>
      <c r="F136" s="679"/>
      <c r="G136" s="679"/>
      <c r="H136" s="679"/>
      <c r="I136" s="679"/>
      <c r="J136" s="737"/>
      <c r="K136" s="679"/>
      <c r="L136" s="679"/>
      <c r="M136" s="681"/>
    </row>
    <row r="137" spans="1:13" ht="15.75">
      <c r="A137" s="761"/>
      <c r="B137" s="732" t="s">
        <v>1514</v>
      </c>
      <c r="C137" s="736"/>
      <c r="D137" s="734" t="s">
        <v>1515</v>
      </c>
      <c r="E137" s="679"/>
      <c r="F137" s="679"/>
      <c r="G137" s="679"/>
      <c r="H137" s="679"/>
      <c r="I137" s="679"/>
      <c r="J137" s="737"/>
      <c r="K137" s="679"/>
      <c r="L137" s="679"/>
      <c r="M137" s="681"/>
    </row>
    <row r="138" spans="1:13" s="745" customFormat="1" ht="18" customHeight="1">
      <c r="A138" s="746"/>
      <c r="B138" s="749" t="s">
        <v>428</v>
      </c>
      <c r="C138" s="763"/>
      <c r="D138" s="734" t="s">
        <v>1516</v>
      </c>
      <c r="E138" s="885"/>
      <c r="F138" s="743"/>
      <c r="G138" s="743"/>
      <c r="H138" s="743"/>
      <c r="I138" s="743"/>
      <c r="J138" s="796"/>
      <c r="K138" s="743"/>
      <c r="L138" s="743"/>
      <c r="M138" s="744"/>
    </row>
    <row r="139" spans="1:13" s="745" customFormat="1" ht="18" customHeight="1">
      <c r="A139" s="746"/>
      <c r="B139" s="747" t="s">
        <v>257</v>
      </c>
      <c r="C139" s="763"/>
      <c r="D139" s="734" t="s">
        <v>1517</v>
      </c>
      <c r="E139" s="885"/>
      <c r="F139" s="885"/>
      <c r="G139" s="743"/>
      <c r="H139" s="743"/>
      <c r="I139" s="743"/>
      <c r="J139" s="796"/>
      <c r="K139" s="885"/>
      <c r="L139" s="743"/>
      <c r="M139" s="744"/>
    </row>
    <row r="140" spans="1:13" s="745" customFormat="1" ht="15.75">
      <c r="A140" s="740" t="s">
        <v>1518</v>
      </c>
      <c r="B140" s="747"/>
      <c r="C140" s="794"/>
      <c r="D140" s="678">
        <v>83.07</v>
      </c>
      <c r="E140" s="885"/>
      <c r="F140" s="743"/>
      <c r="G140" s="743"/>
      <c r="H140" s="743"/>
      <c r="I140" s="743"/>
      <c r="J140" s="796"/>
      <c r="K140" s="743"/>
      <c r="L140" s="743"/>
      <c r="M140" s="744"/>
    </row>
    <row r="141" spans="1:13" s="745" customFormat="1" ht="15.75">
      <c r="A141" s="781" t="s">
        <v>372</v>
      </c>
      <c r="B141" s="795"/>
      <c r="C141" s="783"/>
      <c r="D141" s="734"/>
      <c r="E141" s="885"/>
      <c r="F141" s="743"/>
      <c r="G141" s="743"/>
      <c r="H141" s="743"/>
      <c r="I141" s="743"/>
      <c r="J141" s="796"/>
      <c r="K141" s="743"/>
      <c r="L141" s="743"/>
      <c r="M141" s="744"/>
    </row>
    <row r="142" spans="1:13" s="745" customFormat="1" ht="15.75">
      <c r="A142" s="762"/>
      <c r="B142" s="747" t="s">
        <v>1519</v>
      </c>
      <c r="C142" s="794"/>
      <c r="D142" s="734" t="s">
        <v>1520</v>
      </c>
      <c r="E142" s="885"/>
      <c r="F142" s="743"/>
      <c r="G142" s="743"/>
      <c r="H142" s="743"/>
      <c r="I142" s="743"/>
      <c r="J142" s="796"/>
      <c r="K142" s="743"/>
      <c r="L142" s="743"/>
      <c r="M142" s="744"/>
    </row>
    <row r="143" spans="1:13" s="745" customFormat="1" ht="15.75">
      <c r="A143" s="762"/>
      <c r="B143" s="747"/>
      <c r="C143" s="755" t="s">
        <v>156</v>
      </c>
      <c r="D143" s="734" t="s">
        <v>1521</v>
      </c>
      <c r="E143" s="885"/>
      <c r="F143" s="743"/>
      <c r="G143" s="743"/>
      <c r="H143" s="743"/>
      <c r="I143" s="743"/>
      <c r="J143" s="796"/>
      <c r="K143" s="743"/>
      <c r="L143" s="743"/>
      <c r="M143" s="744"/>
    </row>
    <row r="144" spans="1:13" s="745" customFormat="1" ht="15.75">
      <c r="A144" s="762"/>
      <c r="B144" s="747"/>
      <c r="C144" s="755" t="s">
        <v>8</v>
      </c>
      <c r="D144" s="734" t="s">
        <v>1522</v>
      </c>
      <c r="E144" s="885"/>
      <c r="F144" s="743"/>
      <c r="G144" s="743"/>
      <c r="H144" s="743"/>
      <c r="I144" s="743"/>
      <c r="J144" s="796"/>
      <c r="K144" s="743"/>
      <c r="L144" s="743"/>
      <c r="M144" s="744"/>
    </row>
    <row r="145" spans="1:13" s="745" customFormat="1" ht="15.75">
      <c r="A145" s="762"/>
      <c r="B145" s="747"/>
      <c r="C145" s="763" t="s">
        <v>514</v>
      </c>
      <c r="D145" s="768" t="s">
        <v>1523</v>
      </c>
      <c r="E145" s="885"/>
      <c r="F145" s="743"/>
      <c r="G145" s="743"/>
      <c r="H145" s="743"/>
      <c r="I145" s="743"/>
      <c r="J145" s="796"/>
      <c r="K145" s="743"/>
      <c r="L145" s="743"/>
      <c r="M145" s="744"/>
    </row>
    <row r="146" spans="1:13" ht="15.75">
      <c r="A146" s="761" t="s">
        <v>1524</v>
      </c>
      <c r="B146" s="732"/>
      <c r="C146" s="736"/>
      <c r="D146" s="734" t="s">
        <v>1525</v>
      </c>
      <c r="E146" s="679"/>
      <c r="F146" s="679"/>
      <c r="G146" s="679"/>
      <c r="H146" s="679"/>
      <c r="I146" s="679"/>
      <c r="J146" s="737"/>
      <c r="K146" s="679"/>
      <c r="L146" s="679"/>
      <c r="M146" s="681"/>
    </row>
    <row r="147" spans="1:13" ht="15.75">
      <c r="A147" s="735" t="s">
        <v>372</v>
      </c>
      <c r="B147" s="732"/>
      <c r="C147" s="736"/>
      <c r="D147" s="734"/>
      <c r="E147" s="679"/>
      <c r="F147" s="679"/>
      <c r="G147" s="679"/>
      <c r="H147" s="679"/>
      <c r="I147" s="679"/>
      <c r="J147" s="737"/>
      <c r="K147" s="679"/>
      <c r="L147" s="679"/>
      <c r="M147" s="681"/>
    </row>
    <row r="148" spans="1:13" ht="15.75">
      <c r="A148" s="735"/>
      <c r="B148" s="751" t="s">
        <v>1526</v>
      </c>
      <c r="C148" s="758"/>
      <c r="D148" s="753" t="s">
        <v>1527</v>
      </c>
      <c r="E148" s="679"/>
      <c r="F148" s="679"/>
      <c r="G148" s="679"/>
      <c r="H148" s="679"/>
      <c r="I148" s="679"/>
      <c r="J148" s="737"/>
      <c r="K148" s="679"/>
      <c r="L148" s="679"/>
      <c r="M148" s="681"/>
    </row>
    <row r="149" spans="1:13" ht="15.75">
      <c r="A149" s="765"/>
      <c r="B149" s="798"/>
      <c r="C149" s="799" t="s">
        <v>432</v>
      </c>
      <c r="D149" s="894" t="s">
        <v>1528</v>
      </c>
      <c r="E149" s="679"/>
      <c r="F149" s="679"/>
      <c r="G149" s="679"/>
      <c r="H149" s="679"/>
      <c r="I149" s="679"/>
      <c r="J149" s="737"/>
      <c r="K149" s="679"/>
      <c r="L149" s="679"/>
      <c r="M149" s="681"/>
    </row>
    <row r="150" spans="1:13" ht="15.75">
      <c r="A150" s="765"/>
      <c r="B150" s="798"/>
      <c r="C150" s="799" t="s">
        <v>433</v>
      </c>
      <c r="D150" s="894" t="s">
        <v>1529</v>
      </c>
      <c r="E150" s="679"/>
      <c r="F150" s="679"/>
      <c r="G150" s="679"/>
      <c r="H150" s="679"/>
      <c r="I150" s="679"/>
      <c r="J150" s="737"/>
      <c r="K150" s="679"/>
      <c r="L150" s="679"/>
      <c r="M150" s="681"/>
    </row>
    <row r="151" spans="1:13" ht="18.75" customHeight="1">
      <c r="A151" s="735"/>
      <c r="B151" s="751"/>
      <c r="C151" s="757" t="s">
        <v>434</v>
      </c>
      <c r="D151" s="894" t="s">
        <v>1530</v>
      </c>
      <c r="E151" s="679"/>
      <c r="F151" s="679"/>
      <c r="G151" s="679"/>
      <c r="H151" s="679"/>
      <c r="I151" s="679"/>
      <c r="J151" s="737"/>
      <c r="K151" s="679"/>
      <c r="L151" s="679"/>
      <c r="M151" s="681"/>
    </row>
    <row r="152" spans="1:13" ht="18.75" customHeight="1">
      <c r="A152" s="735"/>
      <c r="B152" s="751" t="s">
        <v>1531</v>
      </c>
      <c r="C152" s="757"/>
      <c r="D152" s="753" t="s">
        <v>1532</v>
      </c>
      <c r="E152" s="679"/>
      <c r="F152" s="679"/>
      <c r="G152" s="679"/>
      <c r="H152" s="679"/>
      <c r="I152" s="679"/>
      <c r="J152" s="737"/>
      <c r="K152" s="679"/>
      <c r="L152" s="679"/>
      <c r="M152" s="681"/>
    </row>
    <row r="153" spans="1:13" ht="15.75">
      <c r="A153" s="735"/>
      <c r="B153" s="751"/>
      <c r="C153" s="757" t="s">
        <v>218</v>
      </c>
      <c r="D153" s="753" t="s">
        <v>1533</v>
      </c>
      <c r="E153" s="679"/>
      <c r="F153" s="679"/>
      <c r="G153" s="679"/>
      <c r="H153" s="679"/>
      <c r="I153" s="679"/>
      <c r="J153" s="737"/>
      <c r="K153" s="679"/>
      <c r="L153" s="679"/>
      <c r="M153" s="681"/>
    </row>
    <row r="154" spans="1:13" s="745" customFormat="1" ht="18.75" customHeight="1">
      <c r="A154" s="895"/>
      <c r="B154" s="749" t="s">
        <v>402</v>
      </c>
      <c r="C154" s="783"/>
      <c r="D154" s="734" t="s">
        <v>1534</v>
      </c>
      <c r="E154" s="885"/>
      <c r="F154" s="743"/>
      <c r="G154" s="743"/>
      <c r="H154" s="743"/>
      <c r="I154" s="743"/>
      <c r="J154" s="796"/>
      <c r="K154" s="743"/>
      <c r="L154" s="743"/>
      <c r="M154" s="744"/>
    </row>
    <row r="155" spans="1:13" s="745" customFormat="1" ht="18.75" customHeight="1">
      <c r="A155" s="746" t="s">
        <v>1535</v>
      </c>
      <c r="B155" s="747"/>
      <c r="C155" s="763"/>
      <c r="D155" s="678">
        <v>87.07</v>
      </c>
      <c r="E155" s="885"/>
      <c r="F155" s="885"/>
      <c r="G155" s="743"/>
      <c r="H155" s="743"/>
      <c r="I155" s="743"/>
      <c r="J155" s="796"/>
      <c r="K155" s="885"/>
      <c r="L155" s="743"/>
      <c r="M155" s="744"/>
    </row>
    <row r="156" spans="1:13" s="745" customFormat="1" ht="18.75" customHeight="1">
      <c r="A156" s="781" t="s">
        <v>372</v>
      </c>
      <c r="B156" s="795"/>
      <c r="C156" s="783"/>
      <c r="D156" s="734"/>
      <c r="E156" s="885"/>
      <c r="F156" s="885"/>
      <c r="G156" s="743"/>
      <c r="H156" s="743"/>
      <c r="I156" s="743"/>
      <c r="J156" s="796"/>
      <c r="K156" s="885"/>
      <c r="L156" s="743"/>
      <c r="M156" s="744"/>
    </row>
    <row r="157" spans="1:13" s="745" customFormat="1" ht="18.75" customHeight="1">
      <c r="A157" s="746"/>
      <c r="B157" s="749" t="s">
        <v>580</v>
      </c>
      <c r="C157" s="763"/>
      <c r="D157" s="734" t="s">
        <v>1536</v>
      </c>
      <c r="E157" s="885"/>
      <c r="F157" s="885"/>
      <c r="G157" s="743"/>
      <c r="H157" s="743"/>
      <c r="I157" s="743"/>
      <c r="J157" s="796"/>
      <c r="K157" s="885"/>
      <c r="L157" s="743"/>
      <c r="M157" s="744"/>
    </row>
    <row r="158" spans="1:13" s="745" customFormat="1" ht="18.75" customHeight="1">
      <c r="A158" s="746"/>
      <c r="B158" s="749" t="s">
        <v>260</v>
      </c>
      <c r="C158" s="763"/>
      <c r="D158" s="734" t="s">
        <v>1537</v>
      </c>
      <c r="E158" s="885"/>
      <c r="F158" s="885"/>
      <c r="G158" s="743"/>
      <c r="H158" s="743"/>
      <c r="I158" s="743"/>
      <c r="J158" s="796"/>
      <c r="K158" s="885"/>
      <c r="L158" s="743"/>
      <c r="M158" s="744"/>
    </row>
    <row r="159" spans="1:13" s="745" customFormat="1" ht="18.75" customHeight="1">
      <c r="A159" s="746"/>
      <c r="B159" s="747" t="s">
        <v>258</v>
      </c>
      <c r="C159" s="763"/>
      <c r="D159" s="734" t="s">
        <v>1538</v>
      </c>
      <c r="E159" s="885"/>
      <c r="F159" s="885"/>
      <c r="G159" s="743"/>
      <c r="H159" s="743"/>
      <c r="I159" s="743"/>
      <c r="J159" s="796"/>
      <c r="K159" s="885"/>
      <c r="L159" s="743"/>
      <c r="M159" s="744"/>
    </row>
    <row r="160" spans="1:13" ht="18.75" customHeight="1">
      <c r="A160" s="786" t="s">
        <v>1539</v>
      </c>
      <c r="B160" s="896"/>
      <c r="C160" s="896"/>
      <c r="D160" s="770" t="s">
        <v>1540</v>
      </c>
      <c r="E160" s="679"/>
      <c r="F160" s="679"/>
      <c r="G160" s="679"/>
      <c r="H160" s="679"/>
      <c r="I160" s="679"/>
      <c r="J160" s="737"/>
      <c r="K160" s="679"/>
      <c r="L160" s="679"/>
      <c r="M160" s="681"/>
    </row>
    <row r="161" spans="1:13" ht="18.75" customHeight="1" thickBot="1">
      <c r="A161" s="897" t="s">
        <v>1371</v>
      </c>
      <c r="B161" s="898"/>
      <c r="C161" s="899" t="s">
        <v>1541</v>
      </c>
      <c r="D161" s="806" t="s">
        <v>1542</v>
      </c>
      <c r="E161" s="807"/>
      <c r="F161" s="807"/>
      <c r="G161" s="807"/>
      <c r="H161" s="807"/>
      <c r="I161" s="807"/>
      <c r="J161" s="814"/>
      <c r="K161" s="807"/>
      <c r="L161" s="807"/>
      <c r="M161" s="808"/>
    </row>
    <row r="162" spans="1:13" ht="32.25" customHeight="1">
      <c r="A162" s="1287" t="s">
        <v>1543</v>
      </c>
      <c r="B162" s="1288"/>
      <c r="C162" s="1289"/>
      <c r="D162" s="900"/>
      <c r="E162" s="901"/>
      <c r="F162" s="901"/>
      <c r="G162" s="901"/>
      <c r="H162" s="901"/>
      <c r="I162" s="901"/>
      <c r="J162" s="902"/>
      <c r="K162" s="901"/>
      <c r="L162" s="901"/>
      <c r="M162" s="903"/>
    </row>
    <row r="163" spans="1:13" ht="21" customHeight="1">
      <c r="A163" s="1266" t="s">
        <v>1398</v>
      </c>
      <c r="B163" s="1267"/>
      <c r="C163" s="1267"/>
      <c r="D163" s="758">
        <v>50.07</v>
      </c>
      <c r="E163" s="679"/>
      <c r="F163" s="679"/>
      <c r="G163" s="679"/>
      <c r="H163" s="679"/>
      <c r="I163" s="679"/>
      <c r="J163" s="737"/>
      <c r="K163" s="679"/>
      <c r="L163" s="679"/>
      <c r="M163" s="681"/>
    </row>
    <row r="164" spans="1:13" ht="15.75">
      <c r="A164" s="731" t="s">
        <v>1399</v>
      </c>
      <c r="B164" s="732"/>
      <c r="C164" s="733"/>
      <c r="D164" s="734" t="s">
        <v>1400</v>
      </c>
      <c r="E164" s="679"/>
      <c r="F164" s="679"/>
      <c r="G164" s="679"/>
      <c r="H164" s="679"/>
      <c r="I164" s="679"/>
      <c r="J164" s="737"/>
      <c r="K164" s="679"/>
      <c r="L164" s="679"/>
      <c r="M164" s="681"/>
    </row>
    <row r="165" spans="1:13" ht="15.75">
      <c r="A165" s="735" t="s">
        <v>372</v>
      </c>
      <c r="B165" s="732"/>
      <c r="C165" s="736"/>
      <c r="D165" s="734"/>
      <c r="E165" s="679"/>
      <c r="F165" s="679"/>
      <c r="G165" s="679"/>
      <c r="H165" s="679"/>
      <c r="I165" s="679"/>
      <c r="J165" s="737"/>
      <c r="K165" s="679"/>
      <c r="L165" s="679"/>
      <c r="M165" s="681"/>
    </row>
    <row r="166" spans="1:13" ht="15.75">
      <c r="A166" s="738"/>
      <c r="B166" s="739" t="s">
        <v>1401</v>
      </c>
      <c r="C166" s="736"/>
      <c r="D166" s="734" t="s">
        <v>1402</v>
      </c>
      <c r="E166" s="679"/>
      <c r="F166" s="679"/>
      <c r="G166" s="679"/>
      <c r="H166" s="679"/>
      <c r="I166" s="679"/>
      <c r="J166" s="737"/>
      <c r="K166" s="679"/>
      <c r="L166" s="679"/>
      <c r="M166" s="681"/>
    </row>
    <row r="167" spans="1:13" s="745" customFormat="1" ht="15.75">
      <c r="A167" s="748"/>
      <c r="B167" s="749"/>
      <c r="C167" s="755" t="s">
        <v>66</v>
      </c>
      <c r="D167" s="734" t="s">
        <v>1403</v>
      </c>
      <c r="E167" s="885"/>
      <c r="F167" s="743"/>
      <c r="G167" s="743"/>
      <c r="H167" s="743"/>
      <c r="I167" s="743"/>
      <c r="J167" s="796"/>
      <c r="K167" s="743"/>
      <c r="L167" s="743"/>
      <c r="M167" s="744"/>
    </row>
    <row r="168" spans="1:13" s="745" customFormat="1" ht="15.75">
      <c r="A168" s="740" t="s">
        <v>1404</v>
      </c>
      <c r="B168" s="741"/>
      <c r="C168" s="742"/>
      <c r="D168" s="678" t="s">
        <v>1405</v>
      </c>
      <c r="E168" s="885"/>
      <c r="F168" s="743"/>
      <c r="G168" s="743"/>
      <c r="H168" s="743"/>
      <c r="I168" s="743"/>
      <c r="J168" s="796"/>
      <c r="K168" s="743"/>
      <c r="L168" s="743"/>
      <c r="M168" s="744"/>
    </row>
    <row r="169" spans="1:13" s="745" customFormat="1" ht="15.75">
      <c r="A169" s="746"/>
      <c r="B169" s="747" t="s">
        <v>392</v>
      </c>
      <c r="C169" s="742"/>
      <c r="D169" s="734" t="s">
        <v>1406</v>
      </c>
      <c r="E169" s="885"/>
      <c r="F169" s="743"/>
      <c r="G169" s="743"/>
      <c r="H169" s="743"/>
      <c r="I169" s="743"/>
      <c r="J169" s="796"/>
      <c r="K169" s="743"/>
      <c r="L169" s="743"/>
      <c r="M169" s="744"/>
    </row>
    <row r="170" spans="1:13" s="745" customFormat="1" ht="15.75">
      <c r="A170" s="748"/>
      <c r="B170" s="749" t="s">
        <v>409</v>
      </c>
      <c r="C170" s="750"/>
      <c r="D170" s="734" t="s">
        <v>1407</v>
      </c>
      <c r="E170" s="885"/>
      <c r="F170" s="743"/>
      <c r="G170" s="743"/>
      <c r="H170" s="743"/>
      <c r="I170" s="743"/>
      <c r="J170" s="796"/>
      <c r="K170" s="743"/>
      <c r="L170" s="743"/>
      <c r="M170" s="744"/>
    </row>
    <row r="171" spans="1:13" s="745" customFormat="1" ht="15.75">
      <c r="A171" s="1268" t="s">
        <v>1408</v>
      </c>
      <c r="B171" s="1269"/>
      <c r="C171" s="1270"/>
      <c r="D171" s="678">
        <v>59.07</v>
      </c>
      <c r="E171" s="887"/>
      <c r="F171" s="812"/>
      <c r="G171" s="812"/>
      <c r="H171" s="812"/>
      <c r="I171" s="812"/>
      <c r="J171" s="888"/>
      <c r="K171" s="812"/>
      <c r="L171" s="812"/>
      <c r="M171" s="813"/>
    </row>
    <row r="172" spans="1:13" s="745" customFormat="1" ht="15.75">
      <c r="A172" s="746" t="s">
        <v>1409</v>
      </c>
      <c r="B172" s="890"/>
      <c r="C172" s="794"/>
      <c r="D172" s="678">
        <v>60.07</v>
      </c>
      <c r="E172" s="885"/>
      <c r="F172" s="743"/>
      <c r="G172" s="743"/>
      <c r="H172" s="743"/>
      <c r="I172" s="743"/>
      <c r="J172" s="796"/>
      <c r="K172" s="743"/>
      <c r="L172" s="743"/>
      <c r="M172" s="744"/>
    </row>
    <row r="173" spans="1:13" s="745" customFormat="1" ht="15.75">
      <c r="A173" s="781" t="s">
        <v>372</v>
      </c>
      <c r="B173" s="795"/>
      <c r="C173" s="783"/>
      <c r="D173" s="734"/>
      <c r="E173" s="885"/>
      <c r="F173" s="743"/>
      <c r="G173" s="743"/>
      <c r="H173" s="743"/>
      <c r="I173" s="743"/>
      <c r="J173" s="796"/>
      <c r="K173" s="743"/>
      <c r="L173" s="743"/>
      <c r="M173" s="744"/>
    </row>
    <row r="174" spans="1:13" s="745" customFormat="1" ht="15.75">
      <c r="A174" s="748"/>
      <c r="B174" s="749" t="s">
        <v>410</v>
      </c>
      <c r="C174" s="742"/>
      <c r="D174" s="734" t="s">
        <v>1410</v>
      </c>
      <c r="E174" s="885"/>
      <c r="F174" s="743"/>
      <c r="G174" s="743"/>
      <c r="H174" s="743"/>
      <c r="I174" s="743"/>
      <c r="J174" s="796"/>
      <c r="K174" s="743"/>
      <c r="L174" s="743"/>
      <c r="M174" s="744"/>
    </row>
    <row r="175" spans="1:13" s="745" customFormat="1" ht="15.75">
      <c r="A175" s="1268" t="s">
        <v>1411</v>
      </c>
      <c r="B175" s="1269"/>
      <c r="C175" s="1270"/>
      <c r="D175" s="678">
        <v>61.07</v>
      </c>
      <c r="E175" s="885"/>
      <c r="F175" s="743"/>
      <c r="G175" s="743"/>
      <c r="H175" s="743"/>
      <c r="I175" s="743"/>
      <c r="J175" s="796"/>
      <c r="K175" s="743"/>
      <c r="L175" s="743"/>
      <c r="M175" s="744"/>
    </row>
    <row r="176" spans="1:13" s="745" customFormat="1" ht="15.75">
      <c r="A176" s="781" t="s">
        <v>372</v>
      </c>
      <c r="B176" s="795"/>
      <c r="C176" s="783"/>
      <c r="D176" s="734"/>
      <c r="E176" s="885"/>
      <c r="F176" s="743"/>
      <c r="G176" s="743"/>
      <c r="H176" s="743"/>
      <c r="I176" s="743"/>
      <c r="J176" s="796"/>
      <c r="K176" s="743"/>
      <c r="L176" s="743"/>
      <c r="M176" s="744"/>
    </row>
    <row r="177" spans="1:13" s="745" customFormat="1" ht="15.75">
      <c r="A177" s="748"/>
      <c r="B177" s="754" t="s">
        <v>1412</v>
      </c>
      <c r="C177" s="742"/>
      <c r="D177" s="734" t="s">
        <v>1413</v>
      </c>
      <c r="E177" s="885"/>
      <c r="F177" s="743"/>
      <c r="G177" s="743"/>
      <c r="H177" s="743"/>
      <c r="I177" s="743"/>
      <c r="J177" s="796"/>
      <c r="K177" s="743"/>
      <c r="L177" s="743"/>
      <c r="M177" s="744"/>
    </row>
    <row r="178" spans="1:13" s="745" customFormat="1" ht="15.75">
      <c r="A178" s="748"/>
      <c r="B178" s="754"/>
      <c r="C178" s="755" t="s">
        <v>245</v>
      </c>
      <c r="D178" s="734" t="s">
        <v>1414</v>
      </c>
      <c r="E178" s="885"/>
      <c r="F178" s="743"/>
      <c r="G178" s="743"/>
      <c r="H178" s="743"/>
      <c r="I178" s="743"/>
      <c r="J178" s="796"/>
      <c r="K178" s="743"/>
      <c r="L178" s="743"/>
      <c r="M178" s="744"/>
    </row>
    <row r="179" spans="1:13" s="745" customFormat="1" ht="15.75">
      <c r="A179" s="748"/>
      <c r="B179" s="754" t="s">
        <v>337</v>
      </c>
      <c r="C179" s="742"/>
      <c r="D179" s="734" t="s">
        <v>1415</v>
      </c>
      <c r="E179" s="885"/>
      <c r="F179" s="743"/>
      <c r="G179" s="743"/>
      <c r="H179" s="743"/>
      <c r="I179" s="743"/>
      <c r="J179" s="796"/>
      <c r="K179" s="743"/>
      <c r="L179" s="743"/>
      <c r="M179" s="744"/>
    </row>
    <row r="180" spans="1:13" s="745" customFormat="1" ht="15.75">
      <c r="A180" s="748"/>
      <c r="B180" s="754" t="s">
        <v>39</v>
      </c>
      <c r="C180" s="742"/>
      <c r="D180" s="734" t="s">
        <v>1416</v>
      </c>
      <c r="E180" s="885"/>
      <c r="F180" s="743"/>
      <c r="G180" s="743"/>
      <c r="H180" s="743"/>
      <c r="I180" s="743"/>
      <c r="J180" s="796"/>
      <c r="K180" s="743"/>
      <c r="L180" s="743"/>
      <c r="M180" s="744"/>
    </row>
    <row r="181" spans="1:13" s="775" customFormat="1" ht="36" customHeight="1">
      <c r="A181" s="1271" t="s">
        <v>1544</v>
      </c>
      <c r="B181" s="1272"/>
      <c r="C181" s="1273"/>
      <c r="D181" s="756" t="s">
        <v>1418</v>
      </c>
      <c r="E181" s="904"/>
      <c r="F181" s="904"/>
      <c r="G181" s="904"/>
      <c r="H181" s="904"/>
      <c r="I181" s="904"/>
      <c r="J181" s="905"/>
      <c r="K181" s="904"/>
      <c r="L181" s="904"/>
      <c r="M181" s="906"/>
    </row>
    <row r="182" spans="1:13" ht="15.75">
      <c r="A182" s="1271" t="s">
        <v>1419</v>
      </c>
      <c r="B182" s="1272"/>
      <c r="C182" s="1273"/>
      <c r="D182" s="734" t="s">
        <v>1420</v>
      </c>
      <c r="E182" s="679"/>
      <c r="F182" s="679"/>
      <c r="G182" s="679"/>
      <c r="H182" s="679"/>
      <c r="I182" s="679"/>
      <c r="J182" s="737"/>
      <c r="K182" s="679"/>
      <c r="L182" s="679"/>
      <c r="M182" s="681"/>
    </row>
    <row r="183" spans="1:13" ht="15.75">
      <c r="A183" s="735" t="s">
        <v>372</v>
      </c>
      <c r="B183" s="732"/>
      <c r="C183" s="736"/>
      <c r="D183" s="734"/>
      <c r="E183" s="679"/>
      <c r="F183" s="679"/>
      <c r="G183" s="679"/>
      <c r="H183" s="679"/>
      <c r="I183" s="679"/>
      <c r="J183" s="737"/>
      <c r="K183" s="679"/>
      <c r="L183" s="679"/>
      <c r="M183" s="681"/>
    </row>
    <row r="184" spans="1:13" ht="15.75">
      <c r="A184" s="735"/>
      <c r="B184" s="751" t="s">
        <v>1421</v>
      </c>
      <c r="C184" s="752"/>
      <c r="D184" s="753" t="s">
        <v>1422</v>
      </c>
      <c r="E184" s="679"/>
      <c r="F184" s="679"/>
      <c r="G184" s="679"/>
      <c r="H184" s="679"/>
      <c r="I184" s="679"/>
      <c r="J184" s="737"/>
      <c r="K184" s="679"/>
      <c r="L184" s="679"/>
      <c r="M184" s="681"/>
    </row>
    <row r="185" spans="1:13" ht="15.75">
      <c r="A185" s="735"/>
      <c r="B185" s="751"/>
      <c r="C185" s="757" t="s">
        <v>221</v>
      </c>
      <c r="D185" s="753" t="s">
        <v>1423</v>
      </c>
      <c r="E185" s="679"/>
      <c r="F185" s="679"/>
      <c r="G185" s="679"/>
      <c r="H185" s="679"/>
      <c r="I185" s="679"/>
      <c r="J185" s="737"/>
      <c r="K185" s="679"/>
      <c r="L185" s="679"/>
      <c r="M185" s="681"/>
    </row>
    <row r="186" spans="1:13" ht="15.75">
      <c r="A186" s="735"/>
      <c r="B186" s="751"/>
      <c r="C186" s="757" t="s">
        <v>222</v>
      </c>
      <c r="D186" s="753" t="s">
        <v>1424</v>
      </c>
      <c r="E186" s="679"/>
      <c r="F186" s="679"/>
      <c r="G186" s="679"/>
      <c r="H186" s="679"/>
      <c r="I186" s="679"/>
      <c r="J186" s="737"/>
      <c r="K186" s="679"/>
      <c r="L186" s="679"/>
      <c r="M186" s="681"/>
    </row>
    <row r="187" spans="1:13" ht="15.75">
      <c r="A187" s="735"/>
      <c r="B187" s="1274" t="s">
        <v>1425</v>
      </c>
      <c r="C187" s="1235"/>
      <c r="D187" s="753" t="s">
        <v>1426</v>
      </c>
      <c r="E187" s="679"/>
      <c r="F187" s="679"/>
      <c r="G187" s="679"/>
      <c r="H187" s="679"/>
      <c r="I187" s="679"/>
      <c r="J187" s="737"/>
      <c r="K187" s="679"/>
      <c r="L187" s="679"/>
      <c r="M187" s="681"/>
    </row>
    <row r="188" spans="1:13" ht="15.75">
      <c r="A188" s="735"/>
      <c r="B188" s="751"/>
      <c r="C188" s="757" t="s">
        <v>225</v>
      </c>
      <c r="D188" s="753" t="s">
        <v>1427</v>
      </c>
      <c r="E188" s="679"/>
      <c r="F188" s="679"/>
      <c r="G188" s="679"/>
      <c r="H188" s="679"/>
      <c r="I188" s="679"/>
      <c r="J188" s="737"/>
      <c r="K188" s="679"/>
      <c r="L188" s="679"/>
      <c r="M188" s="681"/>
    </row>
    <row r="189" spans="1:13" ht="15.75">
      <c r="A189" s="735"/>
      <c r="B189" s="751"/>
      <c r="C189" s="757" t="s">
        <v>669</v>
      </c>
      <c r="D189" s="753" t="s">
        <v>1428</v>
      </c>
      <c r="E189" s="679"/>
      <c r="F189" s="679"/>
      <c r="G189" s="679"/>
      <c r="H189" s="679"/>
      <c r="I189" s="679"/>
      <c r="J189" s="737"/>
      <c r="K189" s="679"/>
      <c r="L189" s="679"/>
      <c r="M189" s="681"/>
    </row>
    <row r="190" spans="1:13" ht="15.75">
      <c r="A190" s="735"/>
      <c r="B190" s="751"/>
      <c r="C190" s="759" t="s">
        <v>502</v>
      </c>
      <c r="D190" s="753" t="s">
        <v>1429</v>
      </c>
      <c r="E190" s="679"/>
      <c r="F190" s="679"/>
      <c r="G190" s="679"/>
      <c r="H190" s="679"/>
      <c r="I190" s="679"/>
      <c r="J190" s="737"/>
      <c r="K190" s="679"/>
      <c r="L190" s="679"/>
      <c r="M190" s="681"/>
    </row>
    <row r="191" spans="1:13" ht="15.75">
      <c r="A191" s="735"/>
      <c r="B191" s="751" t="s">
        <v>1430</v>
      </c>
      <c r="C191" s="759"/>
      <c r="D191" s="753" t="s">
        <v>1431</v>
      </c>
      <c r="E191" s="679"/>
      <c r="F191" s="679"/>
      <c r="G191" s="679"/>
      <c r="H191" s="679"/>
      <c r="I191" s="679"/>
      <c r="J191" s="737"/>
      <c r="K191" s="679"/>
      <c r="L191" s="679"/>
      <c r="M191" s="681"/>
    </row>
    <row r="192" spans="1:13" ht="15.75">
      <c r="A192" s="735"/>
      <c r="B192" s="751" t="s">
        <v>1432</v>
      </c>
      <c r="C192" s="752"/>
      <c r="D192" s="753" t="s">
        <v>1433</v>
      </c>
      <c r="E192" s="679"/>
      <c r="F192" s="679"/>
      <c r="G192" s="679"/>
      <c r="H192" s="679"/>
      <c r="I192" s="679"/>
      <c r="J192" s="737"/>
      <c r="K192" s="679"/>
      <c r="L192" s="679"/>
      <c r="M192" s="681"/>
    </row>
    <row r="193" spans="1:13" ht="15.75">
      <c r="A193" s="735"/>
      <c r="B193" s="751"/>
      <c r="C193" s="757" t="s">
        <v>26</v>
      </c>
      <c r="D193" s="753" t="s">
        <v>1434</v>
      </c>
      <c r="E193" s="679"/>
      <c r="F193" s="679"/>
      <c r="G193" s="679"/>
      <c r="H193" s="679"/>
      <c r="I193" s="679"/>
      <c r="J193" s="737"/>
      <c r="K193" s="679"/>
      <c r="L193" s="679"/>
      <c r="M193" s="681"/>
    </row>
    <row r="194" spans="1:13" s="745" customFormat="1" ht="15.75" customHeight="1">
      <c r="A194" s="748"/>
      <c r="B194" s="749" t="s">
        <v>1435</v>
      </c>
      <c r="C194" s="755"/>
      <c r="D194" s="734" t="s">
        <v>1436</v>
      </c>
      <c r="E194" s="885"/>
      <c r="F194" s="743"/>
      <c r="G194" s="743"/>
      <c r="H194" s="743"/>
      <c r="I194" s="743"/>
      <c r="J194" s="796"/>
      <c r="K194" s="743"/>
      <c r="L194" s="743"/>
      <c r="M194" s="744"/>
    </row>
    <row r="195" spans="1:13" s="745" customFormat="1" ht="15.75">
      <c r="A195" s="748"/>
      <c r="B195" s="749"/>
      <c r="C195" s="755" t="s">
        <v>27</v>
      </c>
      <c r="D195" s="734" t="s">
        <v>1437</v>
      </c>
      <c r="E195" s="885"/>
      <c r="F195" s="743"/>
      <c r="G195" s="743"/>
      <c r="H195" s="743"/>
      <c r="I195" s="743"/>
      <c r="J195" s="796"/>
      <c r="K195" s="743"/>
      <c r="L195" s="743"/>
      <c r="M195" s="744"/>
    </row>
    <row r="196" spans="1:13" s="745" customFormat="1" ht="15.75">
      <c r="A196" s="748"/>
      <c r="B196" s="749"/>
      <c r="C196" s="755" t="s">
        <v>226</v>
      </c>
      <c r="D196" s="734" t="s">
        <v>1438</v>
      </c>
      <c r="E196" s="885"/>
      <c r="F196" s="743"/>
      <c r="G196" s="743"/>
      <c r="H196" s="743"/>
      <c r="I196" s="743"/>
      <c r="J196" s="796"/>
      <c r="K196" s="743"/>
      <c r="L196" s="743"/>
      <c r="M196" s="744"/>
    </row>
    <row r="197" spans="1:13" ht="15.75">
      <c r="A197" s="735"/>
      <c r="B197" s="760" t="s">
        <v>412</v>
      </c>
      <c r="C197" s="759"/>
      <c r="D197" s="753" t="s">
        <v>1439</v>
      </c>
      <c r="E197" s="679"/>
      <c r="F197" s="679"/>
      <c r="G197" s="679"/>
      <c r="H197" s="679"/>
      <c r="I197" s="679"/>
      <c r="J197" s="737"/>
      <c r="K197" s="679"/>
      <c r="L197" s="679"/>
      <c r="M197" s="681"/>
    </row>
    <row r="198" spans="1:13" ht="15.75">
      <c r="A198" s="761" t="s">
        <v>1440</v>
      </c>
      <c r="B198" s="760"/>
      <c r="C198" s="759"/>
      <c r="D198" s="753" t="s">
        <v>1441</v>
      </c>
      <c r="E198" s="679"/>
      <c r="F198" s="679"/>
      <c r="G198" s="679"/>
      <c r="H198" s="679"/>
      <c r="I198" s="679"/>
      <c r="J198" s="737"/>
      <c r="K198" s="679"/>
      <c r="L198" s="679"/>
      <c r="M198" s="681"/>
    </row>
    <row r="199" spans="1:13" ht="15.75">
      <c r="A199" s="735" t="s">
        <v>372</v>
      </c>
      <c r="B199" s="760"/>
      <c r="C199" s="759"/>
      <c r="D199" s="753"/>
      <c r="E199" s="679"/>
      <c r="F199" s="679"/>
      <c r="G199" s="679"/>
      <c r="H199" s="679"/>
      <c r="I199" s="679"/>
      <c r="J199" s="737"/>
      <c r="K199" s="679"/>
      <c r="L199" s="679"/>
      <c r="M199" s="681"/>
    </row>
    <row r="200" spans="1:13" ht="15.75">
      <c r="A200" s="735"/>
      <c r="B200" s="1274" t="s">
        <v>1442</v>
      </c>
      <c r="C200" s="1235"/>
      <c r="D200" s="753" t="s">
        <v>1443</v>
      </c>
      <c r="E200" s="679"/>
      <c r="F200" s="679"/>
      <c r="G200" s="679"/>
      <c r="H200" s="679"/>
      <c r="I200" s="679"/>
      <c r="J200" s="737"/>
      <c r="K200" s="679"/>
      <c r="L200" s="679"/>
      <c r="M200" s="681"/>
    </row>
    <row r="201" spans="1:13" ht="15.75">
      <c r="A201" s="735"/>
      <c r="B201" s="760"/>
      <c r="C201" s="759" t="s">
        <v>701</v>
      </c>
      <c r="D201" s="753" t="s">
        <v>1444</v>
      </c>
      <c r="E201" s="679"/>
      <c r="F201" s="679"/>
      <c r="G201" s="679"/>
      <c r="H201" s="679"/>
      <c r="I201" s="679"/>
      <c r="J201" s="737"/>
      <c r="K201" s="679"/>
      <c r="L201" s="679"/>
      <c r="M201" s="681"/>
    </row>
    <row r="202" spans="1:13" s="745" customFormat="1" ht="15.75">
      <c r="A202" s="762"/>
      <c r="B202" s="747"/>
      <c r="C202" s="763" t="s">
        <v>269</v>
      </c>
      <c r="D202" s="734" t="s">
        <v>1445</v>
      </c>
      <c r="E202" s="885"/>
      <c r="F202" s="743"/>
      <c r="G202" s="743"/>
      <c r="H202" s="743"/>
      <c r="I202" s="743"/>
      <c r="J202" s="796"/>
      <c r="K202" s="743"/>
      <c r="L202" s="743"/>
      <c r="M202" s="744"/>
    </row>
    <row r="203" spans="1:13" s="745" customFormat="1" ht="15.75">
      <c r="A203" s="762"/>
      <c r="B203" s="747" t="s">
        <v>553</v>
      </c>
      <c r="C203" s="763"/>
      <c r="D203" s="734" t="s">
        <v>1446</v>
      </c>
      <c r="E203" s="885"/>
      <c r="F203" s="743"/>
      <c r="G203" s="743"/>
      <c r="H203" s="743"/>
      <c r="I203" s="743"/>
      <c r="J203" s="796"/>
      <c r="K203" s="743"/>
      <c r="L203" s="743"/>
      <c r="M203" s="744"/>
    </row>
    <row r="204" spans="1:13" ht="15.75">
      <c r="A204" s="735"/>
      <c r="B204" s="760" t="s">
        <v>1447</v>
      </c>
      <c r="C204" s="759"/>
      <c r="D204" s="753" t="s">
        <v>1448</v>
      </c>
      <c r="E204" s="679"/>
      <c r="F204" s="679"/>
      <c r="G204" s="679"/>
      <c r="H204" s="679"/>
      <c r="I204" s="679"/>
      <c r="J204" s="737"/>
      <c r="K204" s="679"/>
      <c r="L204" s="679"/>
      <c r="M204" s="681"/>
    </row>
    <row r="205" spans="1:13" ht="15.75">
      <c r="A205" s="735"/>
      <c r="B205" s="760"/>
      <c r="C205" s="759" t="s">
        <v>467</v>
      </c>
      <c r="D205" s="753" t="s">
        <v>1449</v>
      </c>
      <c r="E205" s="679"/>
      <c r="F205" s="679"/>
      <c r="G205" s="679"/>
      <c r="H205" s="679"/>
      <c r="I205" s="679"/>
      <c r="J205" s="737"/>
      <c r="K205" s="679"/>
      <c r="L205" s="679"/>
      <c r="M205" s="681"/>
    </row>
    <row r="206" spans="1:13" ht="15.75">
      <c r="A206" s="1271" t="s">
        <v>1450</v>
      </c>
      <c r="B206" s="1272"/>
      <c r="C206" s="1273"/>
      <c r="D206" s="753" t="s">
        <v>1451</v>
      </c>
      <c r="E206" s="679"/>
      <c r="F206" s="679"/>
      <c r="G206" s="679"/>
      <c r="H206" s="679"/>
      <c r="I206" s="679"/>
      <c r="J206" s="737"/>
      <c r="K206" s="679"/>
      <c r="L206" s="679"/>
      <c r="M206" s="681"/>
    </row>
    <row r="207" spans="1:13" ht="15.75">
      <c r="A207" s="735" t="s">
        <v>372</v>
      </c>
      <c r="B207" s="732"/>
      <c r="C207" s="736"/>
      <c r="D207" s="734"/>
      <c r="E207" s="679"/>
      <c r="F207" s="679"/>
      <c r="G207" s="679"/>
      <c r="H207" s="679"/>
      <c r="I207" s="679"/>
      <c r="J207" s="737"/>
      <c r="K207" s="679"/>
      <c r="L207" s="679"/>
      <c r="M207" s="681"/>
    </row>
    <row r="208" spans="1:13" ht="15.75">
      <c r="A208" s="735"/>
      <c r="B208" s="1275" t="s">
        <v>1452</v>
      </c>
      <c r="C208" s="1276"/>
      <c r="D208" s="734" t="s">
        <v>1453</v>
      </c>
      <c r="E208" s="679"/>
      <c r="F208" s="679"/>
      <c r="G208" s="679"/>
      <c r="H208" s="679"/>
      <c r="I208" s="679"/>
      <c r="J208" s="737"/>
      <c r="K208" s="679"/>
      <c r="L208" s="679"/>
      <c r="M208" s="681"/>
    </row>
    <row r="209" spans="1:13" ht="15.75">
      <c r="A209" s="735"/>
      <c r="B209" s="732"/>
      <c r="C209" s="736" t="s">
        <v>469</v>
      </c>
      <c r="D209" s="734" t="s">
        <v>1454</v>
      </c>
      <c r="E209" s="679"/>
      <c r="F209" s="679"/>
      <c r="G209" s="679"/>
      <c r="H209" s="679"/>
      <c r="I209" s="679"/>
      <c r="J209" s="737"/>
      <c r="K209" s="679"/>
      <c r="L209" s="679"/>
      <c r="M209" s="681"/>
    </row>
    <row r="210" spans="1:13" ht="15.75">
      <c r="A210" s="735"/>
      <c r="B210" s="732"/>
      <c r="C210" s="736" t="s">
        <v>470</v>
      </c>
      <c r="D210" s="734" t="s">
        <v>1455</v>
      </c>
      <c r="E210" s="679"/>
      <c r="F210" s="679"/>
      <c r="G210" s="679"/>
      <c r="H210" s="679"/>
      <c r="I210" s="679"/>
      <c r="J210" s="737"/>
      <c r="K210" s="679"/>
      <c r="L210" s="679"/>
      <c r="M210" s="681"/>
    </row>
    <row r="211" spans="1:13" ht="15.75">
      <c r="A211" s="735"/>
      <c r="B211" s="732"/>
      <c r="C211" s="736" t="s">
        <v>535</v>
      </c>
      <c r="D211" s="734" t="s">
        <v>1456</v>
      </c>
      <c r="E211" s="679"/>
      <c r="F211" s="679"/>
      <c r="G211" s="679"/>
      <c r="H211" s="679"/>
      <c r="I211" s="679"/>
      <c r="J211" s="737"/>
      <c r="K211" s="679"/>
      <c r="L211" s="679"/>
      <c r="M211" s="681"/>
    </row>
    <row r="212" spans="1:13" ht="15.75">
      <c r="A212" s="735"/>
      <c r="B212" s="732"/>
      <c r="C212" s="736" t="s">
        <v>536</v>
      </c>
      <c r="D212" s="734" t="s">
        <v>1457</v>
      </c>
      <c r="E212" s="679"/>
      <c r="F212" s="679"/>
      <c r="G212" s="679"/>
      <c r="H212" s="679"/>
      <c r="I212" s="679"/>
      <c r="J212" s="737"/>
      <c r="K212" s="679"/>
      <c r="L212" s="679"/>
      <c r="M212" s="681"/>
    </row>
    <row r="213" spans="1:13" ht="15.75">
      <c r="A213" s="765"/>
      <c r="B213" s="766"/>
      <c r="C213" s="767" t="s">
        <v>537</v>
      </c>
      <c r="D213" s="734" t="s">
        <v>1458</v>
      </c>
      <c r="E213" s="679"/>
      <c r="F213" s="679"/>
      <c r="G213" s="679"/>
      <c r="H213" s="679"/>
      <c r="I213" s="679"/>
      <c r="J213" s="737"/>
      <c r="K213" s="679"/>
      <c r="L213" s="679"/>
      <c r="M213" s="681"/>
    </row>
    <row r="214" spans="1:13" ht="15.75">
      <c r="A214" s="735"/>
      <c r="B214" s="732"/>
      <c r="C214" s="736" t="s">
        <v>538</v>
      </c>
      <c r="D214" s="734" t="s">
        <v>1459</v>
      </c>
      <c r="E214" s="679"/>
      <c r="F214" s="679"/>
      <c r="G214" s="679"/>
      <c r="H214" s="679"/>
      <c r="I214" s="679"/>
      <c r="J214" s="737"/>
      <c r="K214" s="679"/>
      <c r="L214" s="679"/>
      <c r="M214" s="681"/>
    </row>
    <row r="215" spans="1:13" ht="15.75">
      <c r="A215" s="735"/>
      <c r="B215" s="732"/>
      <c r="C215" s="891" t="s">
        <v>1369</v>
      </c>
      <c r="D215" s="734" t="s">
        <v>1460</v>
      </c>
      <c r="E215" s="679"/>
      <c r="F215" s="679"/>
      <c r="G215" s="679"/>
      <c r="H215" s="679"/>
      <c r="I215" s="679"/>
      <c r="J215" s="737"/>
      <c r="K215" s="679"/>
      <c r="L215" s="679"/>
      <c r="M215" s="681"/>
    </row>
    <row r="216" spans="1:13" ht="15.75">
      <c r="A216" s="735"/>
      <c r="B216" s="732"/>
      <c r="C216" s="736" t="s">
        <v>135</v>
      </c>
      <c r="D216" s="734" t="s">
        <v>1461</v>
      </c>
      <c r="E216" s="679"/>
      <c r="F216" s="679"/>
      <c r="G216" s="679"/>
      <c r="H216" s="679"/>
      <c r="I216" s="679"/>
      <c r="J216" s="737"/>
      <c r="K216" s="679"/>
      <c r="L216" s="679"/>
      <c r="M216" s="681"/>
    </row>
    <row r="217" spans="1:13" ht="15.75">
      <c r="A217" s="735"/>
      <c r="B217" s="732"/>
      <c r="C217" s="736" t="s">
        <v>136</v>
      </c>
      <c r="D217" s="734" t="s">
        <v>1462</v>
      </c>
      <c r="E217" s="679"/>
      <c r="F217" s="679"/>
      <c r="G217" s="679"/>
      <c r="H217" s="679"/>
      <c r="I217" s="679"/>
      <c r="J217" s="737"/>
      <c r="K217" s="679"/>
      <c r="L217" s="679"/>
      <c r="M217" s="681"/>
    </row>
    <row r="218" spans="1:13" s="745" customFormat="1" ht="15.75">
      <c r="A218" s="762"/>
      <c r="B218" s="1274" t="s">
        <v>1463</v>
      </c>
      <c r="C218" s="1235"/>
      <c r="D218" s="734" t="s">
        <v>1464</v>
      </c>
      <c r="E218" s="885"/>
      <c r="F218" s="743"/>
      <c r="G218" s="743"/>
      <c r="H218" s="743"/>
      <c r="I218" s="743"/>
      <c r="J218" s="796"/>
      <c r="K218" s="743"/>
      <c r="L218" s="743"/>
      <c r="M218" s="744"/>
    </row>
    <row r="219" spans="1:13" s="745" customFormat="1" ht="15.75">
      <c r="A219" s="762"/>
      <c r="B219" s="749"/>
      <c r="C219" s="763" t="s">
        <v>44</v>
      </c>
      <c r="D219" s="768" t="s">
        <v>1465</v>
      </c>
      <c r="E219" s="885"/>
      <c r="F219" s="743"/>
      <c r="G219" s="743"/>
      <c r="H219" s="743"/>
      <c r="I219" s="743"/>
      <c r="J219" s="796"/>
      <c r="K219" s="743"/>
      <c r="L219" s="743"/>
      <c r="M219" s="744"/>
    </row>
    <row r="220" spans="1:13" s="745" customFormat="1" ht="15.75">
      <c r="A220" s="762"/>
      <c r="B220" s="749"/>
      <c r="C220" s="763" t="s">
        <v>45</v>
      </c>
      <c r="D220" s="768" t="s">
        <v>1466</v>
      </c>
      <c r="E220" s="885"/>
      <c r="F220" s="743"/>
      <c r="G220" s="743"/>
      <c r="H220" s="743"/>
      <c r="I220" s="743"/>
      <c r="J220" s="796"/>
      <c r="K220" s="743"/>
      <c r="L220" s="743"/>
      <c r="M220" s="744"/>
    </row>
    <row r="221" spans="1:13" s="745" customFormat="1" ht="15.75">
      <c r="A221" s="762"/>
      <c r="B221" s="749"/>
      <c r="C221" s="769" t="s">
        <v>46</v>
      </c>
      <c r="D221" s="768" t="s">
        <v>1467</v>
      </c>
      <c r="E221" s="885"/>
      <c r="F221" s="743"/>
      <c r="G221" s="743"/>
      <c r="H221" s="743"/>
      <c r="I221" s="743"/>
      <c r="J221" s="796"/>
      <c r="K221" s="743"/>
      <c r="L221" s="743"/>
      <c r="M221" s="744"/>
    </row>
    <row r="222" spans="1:13" ht="15.75">
      <c r="A222" s="738"/>
      <c r="B222" s="751" t="s">
        <v>77</v>
      </c>
      <c r="C222" s="758"/>
      <c r="D222" s="753" t="s">
        <v>1468</v>
      </c>
      <c r="E222" s="679"/>
      <c r="F222" s="679"/>
      <c r="G222" s="679"/>
      <c r="H222" s="679"/>
      <c r="I222" s="679"/>
      <c r="J222" s="737"/>
      <c r="K222" s="679"/>
      <c r="L222" s="679"/>
      <c r="M222" s="681"/>
    </row>
    <row r="223" spans="1:13" ht="29.25" customHeight="1">
      <c r="A223" s="1277" t="s">
        <v>1469</v>
      </c>
      <c r="B223" s="1278"/>
      <c r="C223" s="1279"/>
      <c r="D223" s="770" t="s">
        <v>1470</v>
      </c>
      <c r="E223" s="679"/>
      <c r="F223" s="679"/>
      <c r="G223" s="679"/>
      <c r="H223" s="679"/>
      <c r="I223" s="679"/>
      <c r="J223" s="737"/>
      <c r="K223" s="679"/>
      <c r="L223" s="679"/>
      <c r="M223" s="681"/>
    </row>
    <row r="224" spans="1:13" ht="15.75">
      <c r="A224" s="735" t="s">
        <v>372</v>
      </c>
      <c r="B224" s="732"/>
      <c r="C224" s="736"/>
      <c r="D224" s="770"/>
      <c r="E224" s="679"/>
      <c r="F224" s="679"/>
      <c r="G224" s="679"/>
      <c r="H224" s="679"/>
      <c r="I224" s="679"/>
      <c r="J224" s="737"/>
      <c r="K224" s="679"/>
      <c r="L224" s="679"/>
      <c r="M224" s="681"/>
    </row>
    <row r="225" spans="1:13" ht="15.75">
      <c r="A225" s="738"/>
      <c r="B225" s="732" t="s">
        <v>594</v>
      </c>
      <c r="C225" s="771"/>
      <c r="D225" s="770" t="s">
        <v>1471</v>
      </c>
      <c r="E225" s="679"/>
      <c r="F225" s="679"/>
      <c r="G225" s="679"/>
      <c r="H225" s="679"/>
      <c r="I225" s="679"/>
      <c r="J225" s="737"/>
      <c r="K225" s="679"/>
      <c r="L225" s="679"/>
      <c r="M225" s="681"/>
    </row>
    <row r="226" spans="1:13" ht="15.75">
      <c r="A226" s="738"/>
      <c r="B226" s="732" t="s">
        <v>213</v>
      </c>
      <c r="C226" s="771"/>
      <c r="D226" s="770" t="s">
        <v>1472</v>
      </c>
      <c r="E226" s="679"/>
      <c r="F226" s="679"/>
      <c r="G226" s="679"/>
      <c r="H226" s="679"/>
      <c r="I226" s="679"/>
      <c r="J226" s="737"/>
      <c r="K226" s="679"/>
      <c r="L226" s="679"/>
      <c r="M226" s="681"/>
    </row>
    <row r="227" spans="1:13" s="745" customFormat="1" ht="15.75">
      <c r="A227" s="762"/>
      <c r="B227" s="747" t="s">
        <v>377</v>
      </c>
      <c r="C227" s="763"/>
      <c r="D227" s="734" t="s">
        <v>1473</v>
      </c>
      <c r="E227" s="885"/>
      <c r="F227" s="812"/>
      <c r="G227" s="812"/>
      <c r="H227" s="812"/>
      <c r="I227" s="743"/>
      <c r="J227" s="796"/>
      <c r="K227" s="812"/>
      <c r="L227" s="812"/>
      <c r="M227" s="813"/>
    </row>
    <row r="228" spans="1:13" s="745" customFormat="1" ht="15.75">
      <c r="A228" s="762"/>
      <c r="B228" s="747" t="s">
        <v>678</v>
      </c>
      <c r="C228" s="747"/>
      <c r="D228" s="734" t="s">
        <v>1474</v>
      </c>
      <c r="E228" s="885"/>
      <c r="F228" s="743"/>
      <c r="G228" s="743"/>
      <c r="H228" s="743"/>
      <c r="I228" s="743"/>
      <c r="J228" s="796"/>
      <c r="K228" s="743"/>
      <c r="L228" s="743"/>
      <c r="M228" s="744"/>
    </row>
    <row r="229" spans="1:13" ht="15.75">
      <c r="A229" s="738"/>
      <c r="B229" s="732" t="s">
        <v>1475</v>
      </c>
      <c r="C229" s="771"/>
      <c r="D229" s="770" t="s">
        <v>1476</v>
      </c>
      <c r="E229" s="679"/>
      <c r="F229" s="679"/>
      <c r="G229" s="679"/>
      <c r="H229" s="679"/>
      <c r="I229" s="679"/>
      <c r="J229" s="737"/>
      <c r="K229" s="679"/>
      <c r="L229" s="679"/>
      <c r="M229" s="681"/>
    </row>
    <row r="230" spans="1:13" ht="15.75">
      <c r="A230" s="738"/>
      <c r="B230" s="732"/>
      <c r="C230" s="736" t="s">
        <v>179</v>
      </c>
      <c r="D230" s="770" t="s">
        <v>1477</v>
      </c>
      <c r="E230" s="679"/>
      <c r="F230" s="679"/>
      <c r="G230" s="679"/>
      <c r="H230" s="679"/>
      <c r="I230" s="679"/>
      <c r="J230" s="737"/>
      <c r="K230" s="679"/>
      <c r="L230" s="679"/>
      <c r="M230" s="681"/>
    </row>
    <row r="231" spans="1:13" ht="15.75">
      <c r="A231" s="738"/>
      <c r="B231" s="732"/>
      <c r="C231" s="736" t="s">
        <v>1370</v>
      </c>
      <c r="D231" s="770" t="s">
        <v>1478</v>
      </c>
      <c r="E231" s="679"/>
      <c r="F231" s="679"/>
      <c r="G231" s="679"/>
      <c r="H231" s="679"/>
      <c r="I231" s="679"/>
      <c r="J231" s="737"/>
      <c r="K231" s="679"/>
      <c r="L231" s="679"/>
      <c r="M231" s="681"/>
    </row>
    <row r="232" spans="1:13" s="745" customFormat="1" ht="18" customHeight="1">
      <c r="A232" s="748"/>
      <c r="B232" s="749" t="s">
        <v>1479</v>
      </c>
      <c r="C232" s="763"/>
      <c r="D232" s="734" t="s">
        <v>1480</v>
      </c>
      <c r="E232" s="885"/>
      <c r="F232" s="743"/>
      <c r="G232" s="743"/>
      <c r="H232" s="743"/>
      <c r="I232" s="743"/>
      <c r="J232" s="796"/>
      <c r="K232" s="743"/>
      <c r="L232" s="743"/>
      <c r="M232" s="744"/>
    </row>
    <row r="233" spans="1:13" s="745" customFormat="1" ht="15" customHeight="1">
      <c r="A233" s="748"/>
      <c r="B233" s="749"/>
      <c r="C233" s="763" t="s">
        <v>81</v>
      </c>
      <c r="D233" s="734" t="s">
        <v>1481</v>
      </c>
      <c r="E233" s="885"/>
      <c r="F233" s="885"/>
      <c r="G233" s="743"/>
      <c r="H233" s="743"/>
      <c r="I233" s="743"/>
      <c r="J233" s="796"/>
      <c r="K233" s="885"/>
      <c r="L233" s="743"/>
      <c r="M233" s="744"/>
    </row>
    <row r="234" spans="1:13" ht="39" customHeight="1">
      <c r="A234" s="1271" t="s">
        <v>1482</v>
      </c>
      <c r="B234" s="1272"/>
      <c r="C234" s="1273"/>
      <c r="D234" s="770"/>
      <c r="E234" s="679"/>
      <c r="F234" s="679"/>
      <c r="G234" s="679"/>
      <c r="H234" s="679"/>
      <c r="I234" s="679"/>
      <c r="J234" s="737"/>
      <c r="K234" s="679"/>
      <c r="L234" s="679"/>
      <c r="M234" s="681"/>
    </row>
    <row r="235" spans="1:13" ht="15.75">
      <c r="A235" s="1280" t="s">
        <v>1483</v>
      </c>
      <c r="B235" s="1281"/>
      <c r="C235" s="1282"/>
      <c r="D235" s="734" t="s">
        <v>1484</v>
      </c>
      <c r="E235" s="679"/>
      <c r="F235" s="679"/>
      <c r="G235" s="679"/>
      <c r="H235" s="679"/>
      <c r="I235" s="679"/>
      <c r="J235" s="737"/>
      <c r="K235" s="679"/>
      <c r="L235" s="679"/>
      <c r="M235" s="681"/>
    </row>
    <row r="236" spans="1:13" ht="15.75">
      <c r="A236" s="735" t="s">
        <v>372</v>
      </c>
      <c r="B236" s="732"/>
      <c r="C236" s="736"/>
      <c r="D236" s="734"/>
      <c r="E236" s="679"/>
      <c r="F236" s="679"/>
      <c r="G236" s="679"/>
      <c r="H236" s="679"/>
      <c r="I236" s="679"/>
      <c r="J236" s="737"/>
      <c r="K236" s="679"/>
      <c r="L236" s="679"/>
      <c r="M236" s="681"/>
    </row>
    <row r="237" spans="1:13" ht="15.75">
      <c r="A237" s="735"/>
      <c r="B237" s="1283" t="s">
        <v>1485</v>
      </c>
      <c r="C237" s="1237"/>
      <c r="D237" s="753" t="s">
        <v>1486</v>
      </c>
      <c r="E237" s="679"/>
      <c r="F237" s="679"/>
      <c r="G237" s="679"/>
      <c r="H237" s="679"/>
      <c r="I237" s="679"/>
      <c r="J237" s="737"/>
      <c r="K237" s="679"/>
      <c r="L237" s="679"/>
      <c r="M237" s="681"/>
    </row>
    <row r="238" spans="1:13" ht="15.75">
      <c r="A238" s="735"/>
      <c r="B238" s="751"/>
      <c r="C238" s="759" t="s">
        <v>121</v>
      </c>
      <c r="D238" s="753" t="s">
        <v>1487</v>
      </c>
      <c r="E238" s="679"/>
      <c r="F238" s="679"/>
      <c r="G238" s="679"/>
      <c r="H238" s="679"/>
      <c r="I238" s="679"/>
      <c r="J238" s="737"/>
      <c r="K238" s="679"/>
      <c r="L238" s="679"/>
      <c r="M238" s="681"/>
    </row>
    <row r="239" spans="1:13" ht="15.75">
      <c r="A239" s="735"/>
      <c r="B239" s="751"/>
      <c r="C239" s="752" t="s">
        <v>356</v>
      </c>
      <c r="D239" s="753" t="s">
        <v>1488</v>
      </c>
      <c r="E239" s="679"/>
      <c r="F239" s="679"/>
      <c r="G239" s="679"/>
      <c r="H239" s="679"/>
      <c r="I239" s="679"/>
      <c r="J239" s="737"/>
      <c r="K239" s="679"/>
      <c r="L239" s="679"/>
      <c r="M239" s="681"/>
    </row>
    <row r="240" spans="1:13" ht="15.75">
      <c r="A240" s="735"/>
      <c r="B240" s="1274" t="s">
        <v>1489</v>
      </c>
      <c r="C240" s="1235"/>
      <c r="D240" s="753" t="s">
        <v>1490</v>
      </c>
      <c r="E240" s="679"/>
      <c r="F240" s="679"/>
      <c r="G240" s="679"/>
      <c r="H240" s="679"/>
      <c r="I240" s="679"/>
      <c r="J240" s="737"/>
      <c r="K240" s="679"/>
      <c r="L240" s="679"/>
      <c r="M240" s="681"/>
    </row>
    <row r="241" spans="1:13" ht="15.75">
      <c r="A241" s="735"/>
      <c r="B241" s="760"/>
      <c r="C241" s="757" t="s">
        <v>357</v>
      </c>
      <c r="D241" s="753" t="s">
        <v>1491</v>
      </c>
      <c r="E241" s="679"/>
      <c r="F241" s="679"/>
      <c r="G241" s="679"/>
      <c r="H241" s="679"/>
      <c r="I241" s="679"/>
      <c r="J241" s="737"/>
      <c r="K241" s="679"/>
      <c r="L241" s="679"/>
      <c r="M241" s="681"/>
    </row>
    <row r="242" spans="1:13" ht="15.75">
      <c r="A242" s="735"/>
      <c r="B242" s="760"/>
      <c r="C242" s="757" t="s">
        <v>358</v>
      </c>
      <c r="D242" s="753" t="s">
        <v>1492</v>
      </c>
      <c r="E242" s="679"/>
      <c r="F242" s="679"/>
      <c r="G242" s="679"/>
      <c r="H242" s="679"/>
      <c r="I242" s="679"/>
      <c r="J242" s="737"/>
      <c r="K242" s="679"/>
      <c r="L242" s="679"/>
      <c r="M242" s="681"/>
    </row>
    <row r="243" spans="1:13" ht="15.75">
      <c r="A243" s="735"/>
      <c r="B243" s="751" t="s">
        <v>555</v>
      </c>
      <c r="C243" s="757"/>
      <c r="D243" s="753" t="s">
        <v>1493</v>
      </c>
      <c r="E243" s="679"/>
      <c r="F243" s="679"/>
      <c r="G243" s="679"/>
      <c r="H243" s="679"/>
      <c r="I243" s="679"/>
      <c r="J243" s="737"/>
      <c r="K243" s="679"/>
      <c r="L243" s="679"/>
      <c r="M243" s="681"/>
    </row>
    <row r="244" spans="1:13" ht="15.75">
      <c r="A244" s="735"/>
      <c r="B244" s="751" t="s">
        <v>407</v>
      </c>
      <c r="C244" s="757"/>
      <c r="D244" s="753" t="s">
        <v>1494</v>
      </c>
      <c r="E244" s="679"/>
      <c r="F244" s="679"/>
      <c r="G244" s="679"/>
      <c r="H244" s="679"/>
      <c r="I244" s="679"/>
      <c r="J244" s="737"/>
      <c r="K244" s="679"/>
      <c r="L244" s="679"/>
      <c r="M244" s="681"/>
    </row>
    <row r="245" spans="1:13" ht="15.75">
      <c r="A245" s="735"/>
      <c r="B245" s="1274" t="s">
        <v>202</v>
      </c>
      <c r="C245" s="1235"/>
      <c r="D245" s="753" t="s">
        <v>1495</v>
      </c>
      <c r="E245" s="679"/>
      <c r="F245" s="679"/>
      <c r="G245" s="679"/>
      <c r="H245" s="679"/>
      <c r="I245" s="679"/>
      <c r="J245" s="737"/>
      <c r="K245" s="679"/>
      <c r="L245" s="679"/>
      <c r="M245" s="681"/>
    </row>
    <row r="246" spans="1:13" ht="15.75">
      <c r="A246" s="731" t="s">
        <v>1496</v>
      </c>
      <c r="B246" s="732"/>
      <c r="C246" s="733"/>
      <c r="D246" s="734" t="s">
        <v>1497</v>
      </c>
      <c r="E246" s="679"/>
      <c r="F246" s="679"/>
      <c r="G246" s="679"/>
      <c r="H246" s="679"/>
      <c r="I246" s="679"/>
      <c r="J246" s="737"/>
      <c r="K246" s="679"/>
      <c r="L246" s="679"/>
      <c r="M246" s="681"/>
    </row>
    <row r="247" spans="1:13" ht="15.75">
      <c r="A247" s="735" t="s">
        <v>372</v>
      </c>
      <c r="B247" s="732"/>
      <c r="C247" s="736"/>
      <c r="D247" s="734"/>
      <c r="E247" s="679"/>
      <c r="F247" s="679"/>
      <c r="G247" s="679"/>
      <c r="H247" s="679"/>
      <c r="I247" s="679"/>
      <c r="J247" s="737"/>
      <c r="K247" s="679"/>
      <c r="L247" s="679"/>
      <c r="M247" s="681"/>
    </row>
    <row r="248" spans="1:13" s="745" customFormat="1" ht="18" customHeight="1">
      <c r="A248" s="781"/>
      <c r="B248" s="782" t="s">
        <v>182</v>
      </c>
      <c r="C248" s="783"/>
      <c r="D248" s="734" t="s">
        <v>1498</v>
      </c>
      <c r="E248" s="885"/>
      <c r="F248" s="743"/>
      <c r="G248" s="743"/>
      <c r="H248" s="743"/>
      <c r="I248" s="743"/>
      <c r="J248" s="796"/>
      <c r="K248" s="743"/>
      <c r="L248" s="743"/>
      <c r="M248" s="744"/>
    </row>
    <row r="249" spans="1:13" ht="15.75">
      <c r="A249" s="735"/>
      <c r="B249" s="1274" t="s">
        <v>1499</v>
      </c>
      <c r="C249" s="1235"/>
      <c r="D249" s="753" t="s">
        <v>1500</v>
      </c>
      <c r="E249" s="679"/>
      <c r="F249" s="679"/>
      <c r="G249" s="679"/>
      <c r="H249" s="679"/>
      <c r="I249" s="679"/>
      <c r="J249" s="737"/>
      <c r="K249" s="679"/>
      <c r="L249" s="679"/>
      <c r="M249" s="681"/>
    </row>
    <row r="250" spans="1:13" ht="15.75">
      <c r="A250" s="735"/>
      <c r="B250" s="751"/>
      <c r="C250" s="757" t="s">
        <v>359</v>
      </c>
      <c r="D250" s="753" t="s">
        <v>1501</v>
      </c>
      <c r="E250" s="679"/>
      <c r="F250" s="679"/>
      <c r="G250" s="679"/>
      <c r="H250" s="679"/>
      <c r="I250" s="679"/>
      <c r="J250" s="737"/>
      <c r="K250" s="679"/>
      <c r="L250" s="679"/>
      <c r="M250" s="681"/>
    </row>
    <row r="251" spans="1:13" ht="15.75">
      <c r="A251" s="735"/>
      <c r="B251" s="751"/>
      <c r="C251" s="757" t="s">
        <v>632</v>
      </c>
      <c r="D251" s="753" t="s">
        <v>1502</v>
      </c>
      <c r="E251" s="679"/>
      <c r="F251" s="679"/>
      <c r="G251" s="679"/>
      <c r="H251" s="679"/>
      <c r="I251" s="679"/>
      <c r="J251" s="737"/>
      <c r="K251" s="679"/>
      <c r="L251" s="679"/>
      <c r="M251" s="681"/>
    </row>
    <row r="252" spans="1:13" ht="15.75">
      <c r="A252" s="735"/>
      <c r="B252" s="751" t="s">
        <v>113</v>
      </c>
      <c r="C252" s="757"/>
      <c r="D252" s="753" t="s">
        <v>1503</v>
      </c>
      <c r="E252" s="679"/>
      <c r="F252" s="679"/>
      <c r="G252" s="679"/>
      <c r="H252" s="679"/>
      <c r="I252" s="679"/>
      <c r="J252" s="737"/>
      <c r="K252" s="679"/>
      <c r="L252" s="679"/>
      <c r="M252" s="681"/>
    </row>
    <row r="253" spans="1:13" ht="15.75">
      <c r="A253" s="761" t="s">
        <v>1504</v>
      </c>
      <c r="B253" s="884"/>
      <c r="C253" s="758"/>
      <c r="D253" s="756">
        <v>79.07</v>
      </c>
      <c r="E253" s="679"/>
      <c r="F253" s="679"/>
      <c r="G253" s="679"/>
      <c r="H253" s="679"/>
      <c r="I253" s="679"/>
      <c r="J253" s="737"/>
      <c r="K253" s="679"/>
      <c r="L253" s="679"/>
      <c r="M253" s="681"/>
    </row>
    <row r="254" spans="1:13" ht="15.75">
      <c r="A254" s="1284" t="s">
        <v>1505</v>
      </c>
      <c r="B254" s="1285"/>
      <c r="C254" s="1286"/>
      <c r="D254" s="734" t="s">
        <v>1506</v>
      </c>
      <c r="E254" s="679"/>
      <c r="F254" s="679"/>
      <c r="G254" s="679"/>
      <c r="H254" s="679"/>
      <c r="I254" s="679"/>
      <c r="J254" s="737"/>
      <c r="K254" s="679"/>
      <c r="L254" s="679"/>
      <c r="M254" s="681"/>
    </row>
    <row r="255" spans="1:13" ht="15.75">
      <c r="A255" s="735" t="s">
        <v>372</v>
      </c>
      <c r="B255" s="732"/>
      <c r="C255" s="736"/>
      <c r="D255" s="734"/>
      <c r="E255" s="679"/>
      <c r="F255" s="679"/>
      <c r="G255" s="679"/>
      <c r="H255" s="679"/>
      <c r="I255" s="679"/>
      <c r="J255" s="737"/>
      <c r="K255" s="679"/>
      <c r="L255" s="679"/>
      <c r="M255" s="681"/>
    </row>
    <row r="256" spans="1:13" ht="15.75">
      <c r="A256" s="761"/>
      <c r="B256" s="732" t="s">
        <v>1507</v>
      </c>
      <c r="C256" s="736"/>
      <c r="D256" s="734" t="s">
        <v>1508</v>
      </c>
      <c r="E256" s="679"/>
      <c r="F256" s="679"/>
      <c r="G256" s="679"/>
      <c r="H256" s="679"/>
      <c r="I256" s="679"/>
      <c r="J256" s="737"/>
      <c r="K256" s="679"/>
      <c r="L256" s="679"/>
      <c r="M256" s="681"/>
    </row>
    <row r="257" spans="1:13" ht="15.75">
      <c r="A257" s="761"/>
      <c r="B257" s="732"/>
      <c r="C257" s="736" t="s">
        <v>292</v>
      </c>
      <c r="D257" s="734" t="s">
        <v>1509</v>
      </c>
      <c r="E257" s="679"/>
      <c r="F257" s="679"/>
      <c r="G257" s="679"/>
      <c r="H257" s="679"/>
      <c r="I257" s="679"/>
      <c r="J257" s="737"/>
      <c r="K257" s="679"/>
      <c r="L257" s="679"/>
      <c r="M257" s="681"/>
    </row>
    <row r="258" spans="1:13" ht="15.75">
      <c r="A258" s="761"/>
      <c r="B258" s="732"/>
      <c r="C258" s="736" t="s">
        <v>1510</v>
      </c>
      <c r="D258" s="734" t="s">
        <v>1511</v>
      </c>
      <c r="E258" s="679"/>
      <c r="F258" s="679"/>
      <c r="G258" s="679"/>
      <c r="H258" s="679"/>
      <c r="I258" s="679"/>
      <c r="J258" s="737"/>
      <c r="K258" s="679"/>
      <c r="L258" s="679"/>
      <c r="M258" s="681"/>
    </row>
    <row r="259" spans="1:13" ht="15.75">
      <c r="A259" s="761" t="s">
        <v>1512</v>
      </c>
      <c r="B259" s="732"/>
      <c r="C259" s="736"/>
      <c r="D259" s="734" t="s">
        <v>1513</v>
      </c>
      <c r="E259" s="679"/>
      <c r="F259" s="679"/>
      <c r="G259" s="679"/>
      <c r="H259" s="679"/>
      <c r="I259" s="679"/>
      <c r="J259" s="737"/>
      <c r="K259" s="679"/>
      <c r="L259" s="679"/>
      <c r="M259" s="681"/>
    </row>
    <row r="260" spans="1:13" ht="15.75">
      <c r="A260" s="735" t="s">
        <v>372</v>
      </c>
      <c r="B260" s="732"/>
      <c r="C260" s="736"/>
      <c r="D260" s="734"/>
      <c r="E260" s="679"/>
      <c r="F260" s="679"/>
      <c r="G260" s="679"/>
      <c r="H260" s="679"/>
      <c r="I260" s="679"/>
      <c r="J260" s="737"/>
      <c r="K260" s="679"/>
      <c r="L260" s="679"/>
      <c r="M260" s="681"/>
    </row>
    <row r="261" spans="1:13" ht="15.75">
      <c r="A261" s="761"/>
      <c r="B261" s="732" t="s">
        <v>1514</v>
      </c>
      <c r="C261" s="736"/>
      <c r="D261" s="734" t="s">
        <v>1515</v>
      </c>
      <c r="E261" s="679"/>
      <c r="F261" s="679"/>
      <c r="G261" s="679"/>
      <c r="H261" s="679"/>
      <c r="I261" s="679"/>
      <c r="J261" s="737"/>
      <c r="K261" s="679"/>
      <c r="L261" s="679"/>
      <c r="M261" s="681"/>
    </row>
    <row r="262" spans="1:13" s="745" customFormat="1" ht="18" customHeight="1">
      <c r="A262" s="746"/>
      <c r="B262" s="749" t="s">
        <v>428</v>
      </c>
      <c r="C262" s="763"/>
      <c r="D262" s="734" t="s">
        <v>1516</v>
      </c>
      <c r="E262" s="885"/>
      <c r="F262" s="743"/>
      <c r="G262" s="743"/>
      <c r="H262" s="743"/>
      <c r="I262" s="743"/>
      <c r="J262" s="796"/>
      <c r="K262" s="743"/>
      <c r="L262" s="743"/>
      <c r="M262" s="744"/>
    </row>
    <row r="263" spans="1:13" s="745" customFormat="1" ht="18" customHeight="1">
      <c r="A263" s="746"/>
      <c r="B263" s="747" t="s">
        <v>257</v>
      </c>
      <c r="C263" s="763"/>
      <c r="D263" s="734" t="s">
        <v>1517</v>
      </c>
      <c r="E263" s="885"/>
      <c r="F263" s="885"/>
      <c r="G263" s="743"/>
      <c r="H263" s="743"/>
      <c r="I263" s="743"/>
      <c r="J263" s="796"/>
      <c r="K263" s="885"/>
      <c r="L263" s="743"/>
      <c r="M263" s="744"/>
    </row>
    <row r="264" spans="1:13" s="745" customFormat="1" ht="15.75">
      <c r="A264" s="740" t="s">
        <v>1518</v>
      </c>
      <c r="B264" s="747"/>
      <c r="C264" s="794"/>
      <c r="D264" s="678">
        <v>83.07</v>
      </c>
      <c r="E264" s="885"/>
      <c r="F264" s="743"/>
      <c r="G264" s="743"/>
      <c r="H264" s="743"/>
      <c r="I264" s="743"/>
      <c r="J264" s="796"/>
      <c r="K264" s="743"/>
      <c r="L264" s="743"/>
      <c r="M264" s="744"/>
    </row>
    <row r="265" spans="1:13" s="745" customFormat="1" ht="15.75">
      <c r="A265" s="781" t="s">
        <v>372</v>
      </c>
      <c r="B265" s="795"/>
      <c r="C265" s="783"/>
      <c r="D265" s="734"/>
      <c r="E265" s="885"/>
      <c r="F265" s="743"/>
      <c r="G265" s="743"/>
      <c r="H265" s="743"/>
      <c r="I265" s="743"/>
      <c r="J265" s="796"/>
      <c r="K265" s="743"/>
      <c r="L265" s="743"/>
      <c r="M265" s="744"/>
    </row>
    <row r="266" spans="1:13" s="745" customFormat="1" ht="15.75">
      <c r="A266" s="762"/>
      <c r="B266" s="747" t="s">
        <v>1519</v>
      </c>
      <c r="C266" s="794"/>
      <c r="D266" s="734" t="s">
        <v>1520</v>
      </c>
      <c r="E266" s="885"/>
      <c r="F266" s="743"/>
      <c r="G266" s="743"/>
      <c r="H266" s="743"/>
      <c r="I266" s="743"/>
      <c r="J266" s="796"/>
      <c r="K266" s="743"/>
      <c r="L266" s="743"/>
      <c r="M266" s="744"/>
    </row>
    <row r="267" spans="1:13" s="745" customFormat="1" ht="15.75">
      <c r="A267" s="762"/>
      <c r="B267" s="747"/>
      <c r="C267" s="755" t="s">
        <v>156</v>
      </c>
      <c r="D267" s="734" t="s">
        <v>1521</v>
      </c>
      <c r="E267" s="885"/>
      <c r="F267" s="743"/>
      <c r="G267" s="743"/>
      <c r="H267" s="743"/>
      <c r="I267" s="743"/>
      <c r="J267" s="796"/>
      <c r="K267" s="743"/>
      <c r="L267" s="743"/>
      <c r="M267" s="744"/>
    </row>
    <row r="268" spans="1:13" s="745" customFormat="1" ht="15.75">
      <c r="A268" s="762"/>
      <c r="B268" s="747"/>
      <c r="C268" s="755" t="s">
        <v>8</v>
      </c>
      <c r="D268" s="734" t="s">
        <v>1522</v>
      </c>
      <c r="E268" s="885"/>
      <c r="F268" s="743"/>
      <c r="G268" s="743"/>
      <c r="H268" s="743"/>
      <c r="I268" s="743"/>
      <c r="J268" s="796"/>
      <c r="K268" s="743"/>
      <c r="L268" s="743"/>
      <c r="M268" s="744"/>
    </row>
    <row r="269" spans="1:13" s="745" customFormat="1" ht="15.75">
      <c r="A269" s="762"/>
      <c r="B269" s="747"/>
      <c r="C269" s="763" t="s">
        <v>514</v>
      </c>
      <c r="D269" s="768" t="s">
        <v>1523</v>
      </c>
      <c r="E269" s="885"/>
      <c r="F269" s="743"/>
      <c r="G269" s="743"/>
      <c r="H269" s="743"/>
      <c r="I269" s="743"/>
      <c r="J269" s="796"/>
      <c r="K269" s="743"/>
      <c r="L269" s="743"/>
      <c r="M269" s="744"/>
    </row>
    <row r="270" spans="1:13" ht="15.75">
      <c r="A270" s="761" t="s">
        <v>1524</v>
      </c>
      <c r="B270" s="732"/>
      <c r="C270" s="736"/>
      <c r="D270" s="734" t="s">
        <v>1525</v>
      </c>
      <c r="E270" s="679"/>
      <c r="F270" s="679"/>
      <c r="G270" s="679"/>
      <c r="H270" s="679"/>
      <c r="I270" s="679"/>
      <c r="J270" s="737"/>
      <c r="K270" s="679"/>
      <c r="L270" s="679"/>
      <c r="M270" s="681"/>
    </row>
    <row r="271" spans="1:13" ht="15.75">
      <c r="A271" s="735" t="s">
        <v>372</v>
      </c>
      <c r="B271" s="732"/>
      <c r="C271" s="736"/>
      <c r="D271" s="734"/>
      <c r="E271" s="679"/>
      <c r="F271" s="679"/>
      <c r="G271" s="679"/>
      <c r="H271" s="679"/>
      <c r="I271" s="679"/>
      <c r="J271" s="737"/>
      <c r="K271" s="679"/>
      <c r="L271" s="679"/>
      <c r="M271" s="681"/>
    </row>
    <row r="272" spans="1:13" ht="15.75">
      <c r="A272" s="735"/>
      <c r="B272" s="751" t="s">
        <v>1526</v>
      </c>
      <c r="C272" s="758"/>
      <c r="D272" s="753" t="s">
        <v>1527</v>
      </c>
      <c r="E272" s="679"/>
      <c r="F272" s="679"/>
      <c r="G272" s="679"/>
      <c r="H272" s="679"/>
      <c r="I272" s="679"/>
      <c r="J272" s="737"/>
      <c r="K272" s="679"/>
      <c r="L272" s="679"/>
      <c r="M272" s="681"/>
    </row>
    <row r="273" spans="1:13" ht="15.75">
      <c r="A273" s="765"/>
      <c r="B273" s="798"/>
      <c r="C273" s="799" t="s">
        <v>432</v>
      </c>
      <c r="D273" s="894" t="s">
        <v>1528</v>
      </c>
      <c r="E273" s="679"/>
      <c r="F273" s="679"/>
      <c r="G273" s="679"/>
      <c r="H273" s="679"/>
      <c r="I273" s="679"/>
      <c r="J273" s="737"/>
      <c r="K273" s="679"/>
      <c r="L273" s="679"/>
      <c r="M273" s="681"/>
    </row>
    <row r="274" spans="1:13" ht="15.75">
      <c r="A274" s="765"/>
      <c r="B274" s="798"/>
      <c r="C274" s="799" t="s">
        <v>433</v>
      </c>
      <c r="D274" s="894" t="s">
        <v>1529</v>
      </c>
      <c r="E274" s="679"/>
      <c r="F274" s="679"/>
      <c r="G274" s="679"/>
      <c r="H274" s="679"/>
      <c r="I274" s="679"/>
      <c r="J274" s="737"/>
      <c r="K274" s="679"/>
      <c r="L274" s="679"/>
      <c r="M274" s="681"/>
    </row>
    <row r="275" spans="1:13" ht="15.75">
      <c r="A275" s="735"/>
      <c r="B275" s="751"/>
      <c r="C275" s="757" t="s">
        <v>434</v>
      </c>
      <c r="D275" s="894" t="s">
        <v>1530</v>
      </c>
      <c r="E275" s="679"/>
      <c r="F275" s="679"/>
      <c r="G275" s="679"/>
      <c r="H275" s="679"/>
      <c r="I275" s="679"/>
      <c r="J275" s="737"/>
      <c r="K275" s="679"/>
      <c r="L275" s="679"/>
      <c r="M275" s="681"/>
    </row>
    <row r="276" spans="1:13" ht="15.75">
      <c r="A276" s="735"/>
      <c r="B276" s="751" t="s">
        <v>1531</v>
      </c>
      <c r="C276" s="757"/>
      <c r="D276" s="753" t="s">
        <v>1532</v>
      </c>
      <c r="E276" s="679"/>
      <c r="F276" s="679"/>
      <c r="G276" s="679"/>
      <c r="H276" s="679"/>
      <c r="I276" s="679"/>
      <c r="J276" s="737"/>
      <c r="K276" s="679"/>
      <c r="L276" s="679"/>
      <c r="M276" s="681"/>
    </row>
    <row r="277" spans="1:13" ht="15.75">
      <c r="A277" s="735"/>
      <c r="B277" s="751"/>
      <c r="C277" s="757" t="s">
        <v>218</v>
      </c>
      <c r="D277" s="753" t="s">
        <v>1533</v>
      </c>
      <c r="E277" s="679"/>
      <c r="F277" s="679"/>
      <c r="G277" s="679"/>
      <c r="H277" s="679"/>
      <c r="I277" s="679"/>
      <c r="J277" s="737"/>
      <c r="K277" s="679"/>
      <c r="L277" s="679"/>
      <c r="M277" s="681"/>
    </row>
    <row r="278" spans="1:13" s="745" customFormat="1" ht="15.75">
      <c r="A278" s="895"/>
      <c r="B278" s="749" t="s">
        <v>402</v>
      </c>
      <c r="C278" s="783"/>
      <c r="D278" s="734" t="s">
        <v>1534</v>
      </c>
      <c r="E278" s="885"/>
      <c r="F278" s="743"/>
      <c r="G278" s="743"/>
      <c r="H278" s="743"/>
      <c r="I278" s="743"/>
      <c r="J278" s="796"/>
      <c r="K278" s="743"/>
      <c r="L278" s="743"/>
      <c r="M278" s="744"/>
    </row>
    <row r="279" spans="1:13" s="745" customFormat="1" ht="15.75">
      <c r="A279" s="746" t="s">
        <v>1535</v>
      </c>
      <c r="B279" s="747"/>
      <c r="C279" s="763"/>
      <c r="D279" s="678">
        <v>87.07</v>
      </c>
      <c r="E279" s="885"/>
      <c r="F279" s="885"/>
      <c r="G279" s="743"/>
      <c r="H279" s="743"/>
      <c r="I279" s="743"/>
      <c r="J279" s="796"/>
      <c r="K279" s="885"/>
      <c r="L279" s="743"/>
      <c r="M279" s="744"/>
    </row>
    <row r="280" spans="1:13" s="745" customFormat="1" ht="15.75">
      <c r="A280" s="781" t="s">
        <v>372</v>
      </c>
      <c r="B280" s="795"/>
      <c r="C280" s="783"/>
      <c r="D280" s="734"/>
      <c r="E280" s="885"/>
      <c r="F280" s="885"/>
      <c r="G280" s="743"/>
      <c r="H280" s="743"/>
      <c r="I280" s="743"/>
      <c r="J280" s="796"/>
      <c r="K280" s="885"/>
      <c r="L280" s="743"/>
      <c r="M280" s="744"/>
    </row>
    <row r="281" spans="1:13" s="745" customFormat="1" ht="15.75">
      <c r="A281" s="746"/>
      <c r="B281" s="749" t="s">
        <v>580</v>
      </c>
      <c r="C281" s="763"/>
      <c r="D281" s="734" t="s">
        <v>1536</v>
      </c>
      <c r="E281" s="885"/>
      <c r="F281" s="885"/>
      <c r="G281" s="743"/>
      <c r="H281" s="743"/>
      <c r="I281" s="743"/>
      <c r="J281" s="796"/>
      <c r="K281" s="885"/>
      <c r="L281" s="743"/>
      <c r="M281" s="744"/>
    </row>
    <row r="282" spans="1:13" s="745" customFormat="1" ht="15.75">
      <c r="A282" s="746"/>
      <c r="B282" s="749" t="s">
        <v>260</v>
      </c>
      <c r="C282" s="763"/>
      <c r="D282" s="734" t="s">
        <v>1537</v>
      </c>
      <c r="E282" s="885"/>
      <c r="F282" s="885"/>
      <c r="G282" s="743"/>
      <c r="H282" s="743"/>
      <c r="I282" s="743"/>
      <c r="J282" s="796"/>
      <c r="K282" s="885"/>
      <c r="L282" s="743"/>
      <c r="M282" s="744"/>
    </row>
    <row r="283" spans="1:13" s="745" customFormat="1" ht="15.75">
      <c r="A283" s="746"/>
      <c r="B283" s="747" t="s">
        <v>258</v>
      </c>
      <c r="C283" s="763"/>
      <c r="D283" s="734" t="s">
        <v>1538</v>
      </c>
      <c r="E283" s="885"/>
      <c r="F283" s="885"/>
      <c r="G283" s="743"/>
      <c r="H283" s="743"/>
      <c r="I283" s="743"/>
      <c r="J283" s="796"/>
      <c r="K283" s="885"/>
      <c r="L283" s="743"/>
      <c r="M283" s="744"/>
    </row>
    <row r="284" spans="1:13" ht="15.75">
      <c r="A284" s="786" t="s">
        <v>1539</v>
      </c>
      <c r="B284" s="896"/>
      <c r="C284" s="896"/>
      <c r="D284" s="770" t="s">
        <v>1540</v>
      </c>
      <c r="E284" s="679"/>
      <c r="F284" s="679"/>
      <c r="G284" s="679"/>
      <c r="H284" s="679"/>
      <c r="I284" s="679"/>
      <c r="J284" s="737"/>
      <c r="K284" s="679"/>
      <c r="L284" s="679"/>
      <c r="M284" s="681"/>
    </row>
    <row r="285" spans="1:13" ht="16.5" thickBot="1">
      <c r="A285" s="897" t="s">
        <v>1371</v>
      </c>
      <c r="B285" s="898"/>
      <c r="C285" s="899" t="s">
        <v>1541</v>
      </c>
      <c r="D285" s="806" t="s">
        <v>1542</v>
      </c>
      <c r="E285" s="807"/>
      <c r="F285" s="807"/>
      <c r="G285" s="807"/>
      <c r="H285" s="807"/>
      <c r="I285" s="807"/>
      <c r="J285" s="814"/>
      <c r="K285" s="807"/>
      <c r="L285" s="807"/>
      <c r="M285" s="808"/>
    </row>
    <row r="286" spans="1:13" ht="33" customHeight="1">
      <c r="A286" s="1263" t="s">
        <v>1545</v>
      </c>
      <c r="B286" s="1264"/>
      <c r="C286" s="1265"/>
      <c r="D286" s="881"/>
      <c r="E286" s="882">
        <f>G286+H286+I286+J286</f>
        <v>27249</v>
      </c>
      <c r="F286" s="882">
        <f aca="true" t="shared" si="25" ref="F286:M286">F287+F295+F305+F358+F377</f>
        <v>0</v>
      </c>
      <c r="G286" s="882">
        <f t="shared" si="25"/>
        <v>6812</v>
      </c>
      <c r="H286" s="882">
        <f t="shared" si="25"/>
        <v>6812</v>
      </c>
      <c r="I286" s="882">
        <f>I287+I295+I305+I358+I377</f>
        <v>6812</v>
      </c>
      <c r="J286" s="882">
        <f>J287+J295+J305+J358+J377</f>
        <v>6813</v>
      </c>
      <c r="K286" s="882">
        <f t="shared" si="25"/>
        <v>28693</v>
      </c>
      <c r="L286" s="882">
        <f t="shared" si="25"/>
        <v>30128</v>
      </c>
      <c r="M286" s="907">
        <f t="shared" si="25"/>
        <v>31484</v>
      </c>
    </row>
    <row r="287" spans="1:13" ht="21" customHeight="1">
      <c r="A287" s="1266" t="s">
        <v>1398</v>
      </c>
      <c r="B287" s="1267"/>
      <c r="C287" s="1267"/>
      <c r="D287" s="758">
        <v>50.07</v>
      </c>
      <c r="E287" s="679">
        <f>G287+H287+I287+J287</f>
        <v>0</v>
      </c>
      <c r="F287" s="679">
        <f aca="true" t="shared" si="26" ref="F287:M287">F288+F292</f>
        <v>0</v>
      </c>
      <c r="G287" s="679">
        <f t="shared" si="26"/>
        <v>0</v>
      </c>
      <c r="H287" s="679">
        <f t="shared" si="26"/>
        <v>0</v>
      </c>
      <c r="I287" s="679">
        <f t="shared" si="26"/>
        <v>0</v>
      </c>
      <c r="J287" s="679">
        <f t="shared" si="26"/>
        <v>0</v>
      </c>
      <c r="K287" s="679">
        <f t="shared" si="26"/>
        <v>0</v>
      </c>
      <c r="L287" s="679">
        <f t="shared" si="26"/>
        <v>0</v>
      </c>
      <c r="M287" s="681">
        <f t="shared" si="26"/>
        <v>0</v>
      </c>
    </row>
    <row r="288" spans="1:13" ht="15.75">
      <c r="A288" s="731" t="s">
        <v>1399</v>
      </c>
      <c r="B288" s="732"/>
      <c r="C288" s="733"/>
      <c r="D288" s="734" t="s">
        <v>1400</v>
      </c>
      <c r="E288" s="679">
        <f>G288+H288+I288+J288</f>
        <v>0</v>
      </c>
      <c r="F288" s="679">
        <f aca="true" t="shared" si="27" ref="F288:M288">F290</f>
        <v>0</v>
      </c>
      <c r="G288" s="679">
        <f t="shared" si="27"/>
        <v>0</v>
      </c>
      <c r="H288" s="679">
        <f t="shared" si="27"/>
        <v>0</v>
      </c>
      <c r="I288" s="679">
        <f t="shared" si="27"/>
        <v>0</v>
      </c>
      <c r="J288" s="679">
        <f t="shared" si="27"/>
        <v>0</v>
      </c>
      <c r="K288" s="679">
        <f t="shared" si="27"/>
        <v>0</v>
      </c>
      <c r="L288" s="679">
        <f t="shared" si="27"/>
        <v>0</v>
      </c>
      <c r="M288" s="681">
        <f t="shared" si="27"/>
        <v>0</v>
      </c>
    </row>
    <row r="289" spans="1:13" ht="15.75">
      <c r="A289" s="735" t="s">
        <v>372</v>
      </c>
      <c r="B289" s="732"/>
      <c r="C289" s="736"/>
      <c r="D289" s="734"/>
      <c r="E289" s="679"/>
      <c r="F289" s="679"/>
      <c r="G289" s="679"/>
      <c r="H289" s="679"/>
      <c r="I289" s="679"/>
      <c r="J289" s="737"/>
      <c r="K289" s="679"/>
      <c r="L289" s="679"/>
      <c r="M289" s="681"/>
    </row>
    <row r="290" spans="1:13" ht="15.75">
      <c r="A290" s="738"/>
      <c r="B290" s="739" t="s">
        <v>1401</v>
      </c>
      <c r="C290" s="736"/>
      <c r="D290" s="734" t="s">
        <v>1402</v>
      </c>
      <c r="E290" s="679">
        <f aca="true" t="shared" si="28" ref="E290:E299">G290+H290+I290+J290</f>
        <v>0</v>
      </c>
      <c r="F290" s="679">
        <f aca="true" t="shared" si="29" ref="F290:M290">F291</f>
        <v>0</v>
      </c>
      <c r="G290" s="679">
        <f t="shared" si="29"/>
        <v>0</v>
      </c>
      <c r="H290" s="679">
        <f t="shared" si="29"/>
        <v>0</v>
      </c>
      <c r="I290" s="679">
        <f t="shared" si="29"/>
        <v>0</v>
      </c>
      <c r="J290" s="679">
        <f t="shared" si="29"/>
        <v>0</v>
      </c>
      <c r="K290" s="679">
        <f t="shared" si="29"/>
        <v>0</v>
      </c>
      <c r="L290" s="679">
        <f t="shared" si="29"/>
        <v>0</v>
      </c>
      <c r="M290" s="681">
        <f t="shared" si="29"/>
        <v>0</v>
      </c>
    </row>
    <row r="291" spans="1:13" s="745" customFormat="1" ht="15.75">
      <c r="A291" s="748"/>
      <c r="B291" s="749"/>
      <c r="C291" s="755" t="s">
        <v>66</v>
      </c>
      <c r="D291" s="734" t="s">
        <v>1403</v>
      </c>
      <c r="E291" s="679">
        <f t="shared" si="28"/>
        <v>0</v>
      </c>
      <c r="F291" s="743"/>
      <c r="G291" s="743"/>
      <c r="H291" s="743"/>
      <c r="I291" s="743"/>
      <c r="J291" s="796"/>
      <c r="K291" s="743"/>
      <c r="L291" s="743"/>
      <c r="M291" s="744"/>
    </row>
    <row r="292" spans="1:13" s="745" customFormat="1" ht="15.75">
      <c r="A292" s="740" t="s">
        <v>1404</v>
      </c>
      <c r="B292" s="741"/>
      <c r="C292" s="742"/>
      <c r="D292" s="678" t="s">
        <v>1405</v>
      </c>
      <c r="E292" s="679">
        <f t="shared" si="28"/>
        <v>0</v>
      </c>
      <c r="F292" s="743">
        <f aca="true" t="shared" si="30" ref="F292:M292">F293+F294</f>
        <v>0</v>
      </c>
      <c r="G292" s="743">
        <f t="shared" si="30"/>
        <v>0</v>
      </c>
      <c r="H292" s="743">
        <f t="shared" si="30"/>
        <v>0</v>
      </c>
      <c r="I292" s="743">
        <f t="shared" si="30"/>
        <v>0</v>
      </c>
      <c r="J292" s="743">
        <f t="shared" si="30"/>
        <v>0</v>
      </c>
      <c r="K292" s="743">
        <f t="shared" si="30"/>
        <v>0</v>
      </c>
      <c r="L292" s="743">
        <f t="shared" si="30"/>
        <v>0</v>
      </c>
      <c r="M292" s="744">
        <f t="shared" si="30"/>
        <v>0</v>
      </c>
    </row>
    <row r="293" spans="1:13" s="745" customFormat="1" ht="15.75">
      <c r="A293" s="746"/>
      <c r="B293" s="747" t="s">
        <v>392</v>
      </c>
      <c r="C293" s="742"/>
      <c r="D293" s="734" t="s">
        <v>1406</v>
      </c>
      <c r="E293" s="679">
        <f t="shared" si="28"/>
        <v>0</v>
      </c>
      <c r="F293" s="743"/>
      <c r="G293" s="743"/>
      <c r="H293" s="743"/>
      <c r="I293" s="743"/>
      <c r="J293" s="796"/>
      <c r="K293" s="743"/>
      <c r="L293" s="743"/>
      <c r="M293" s="744"/>
    </row>
    <row r="294" spans="1:13" s="745" customFormat="1" ht="15.75">
      <c r="A294" s="748"/>
      <c r="B294" s="749" t="s">
        <v>409</v>
      </c>
      <c r="C294" s="750"/>
      <c r="D294" s="734" t="s">
        <v>1407</v>
      </c>
      <c r="E294" s="679">
        <f t="shared" si="28"/>
        <v>0</v>
      </c>
      <c r="F294" s="743"/>
      <c r="G294" s="743"/>
      <c r="H294" s="743"/>
      <c r="I294" s="743"/>
      <c r="J294" s="796"/>
      <c r="K294" s="743"/>
      <c r="L294" s="743"/>
      <c r="M294" s="744"/>
    </row>
    <row r="295" spans="1:13" s="745" customFormat="1" ht="36.75" customHeight="1">
      <c r="A295" s="1268" t="s">
        <v>1408</v>
      </c>
      <c r="B295" s="1269"/>
      <c r="C295" s="1270"/>
      <c r="D295" s="678">
        <v>59.07</v>
      </c>
      <c r="E295" s="679">
        <f t="shared" si="28"/>
        <v>0</v>
      </c>
      <c r="F295" s="784">
        <f aca="true" t="shared" si="31" ref="F295:M295">F296+F299</f>
        <v>0</v>
      </c>
      <c r="G295" s="784">
        <f t="shared" si="31"/>
        <v>0</v>
      </c>
      <c r="H295" s="784">
        <f t="shared" si="31"/>
        <v>0</v>
      </c>
      <c r="I295" s="784">
        <f t="shared" si="31"/>
        <v>0</v>
      </c>
      <c r="J295" s="784">
        <f t="shared" si="31"/>
        <v>0</v>
      </c>
      <c r="K295" s="784">
        <f t="shared" si="31"/>
        <v>0</v>
      </c>
      <c r="L295" s="784">
        <f t="shared" si="31"/>
        <v>0</v>
      </c>
      <c r="M295" s="785">
        <f t="shared" si="31"/>
        <v>0</v>
      </c>
    </row>
    <row r="296" spans="1:13" s="745" customFormat="1" ht="15.75">
      <c r="A296" s="746" t="s">
        <v>1409</v>
      </c>
      <c r="B296" s="890"/>
      <c r="C296" s="794"/>
      <c r="D296" s="678">
        <v>60.07</v>
      </c>
      <c r="E296" s="679">
        <f t="shared" si="28"/>
        <v>0</v>
      </c>
      <c r="F296" s="743">
        <f aca="true" t="shared" si="32" ref="F296:M296">F298</f>
        <v>0</v>
      </c>
      <c r="G296" s="743">
        <f t="shared" si="32"/>
        <v>0</v>
      </c>
      <c r="H296" s="743">
        <f t="shared" si="32"/>
        <v>0</v>
      </c>
      <c r="I296" s="743">
        <f t="shared" si="32"/>
        <v>0</v>
      </c>
      <c r="J296" s="743">
        <f t="shared" si="32"/>
        <v>0</v>
      </c>
      <c r="K296" s="743">
        <f t="shared" si="32"/>
        <v>0</v>
      </c>
      <c r="L296" s="743">
        <f t="shared" si="32"/>
        <v>0</v>
      </c>
      <c r="M296" s="744">
        <f t="shared" si="32"/>
        <v>0</v>
      </c>
    </row>
    <row r="297" spans="1:13" s="745" customFormat="1" ht="15.75">
      <c r="A297" s="781" t="s">
        <v>372</v>
      </c>
      <c r="B297" s="795"/>
      <c r="C297" s="783"/>
      <c r="D297" s="734"/>
      <c r="E297" s="679">
        <f t="shared" si="28"/>
        <v>0</v>
      </c>
      <c r="F297" s="743"/>
      <c r="G297" s="743"/>
      <c r="H297" s="743"/>
      <c r="I297" s="743"/>
      <c r="J297" s="796"/>
      <c r="K297" s="743"/>
      <c r="L297" s="743"/>
      <c r="M297" s="744"/>
    </row>
    <row r="298" spans="1:13" s="745" customFormat="1" ht="15.75">
      <c r="A298" s="748"/>
      <c r="B298" s="749" t="s">
        <v>410</v>
      </c>
      <c r="C298" s="742"/>
      <c r="D298" s="734" t="s">
        <v>1410</v>
      </c>
      <c r="E298" s="679">
        <f t="shared" si="28"/>
        <v>0</v>
      </c>
      <c r="F298" s="743"/>
      <c r="G298" s="743"/>
      <c r="H298" s="743"/>
      <c r="I298" s="743"/>
      <c r="J298" s="796"/>
      <c r="K298" s="743"/>
      <c r="L298" s="743"/>
      <c r="M298" s="744"/>
    </row>
    <row r="299" spans="1:13" s="745" customFormat="1" ht="15.75">
      <c r="A299" s="1268" t="s">
        <v>1411</v>
      </c>
      <c r="B299" s="1269"/>
      <c r="C299" s="1270"/>
      <c r="D299" s="678">
        <v>61.07</v>
      </c>
      <c r="E299" s="679">
        <f t="shared" si="28"/>
        <v>0</v>
      </c>
      <c r="F299" s="784">
        <f aca="true" t="shared" si="33" ref="F299:M299">F301+F303+F304</f>
        <v>0</v>
      </c>
      <c r="G299" s="784">
        <f t="shared" si="33"/>
        <v>0</v>
      </c>
      <c r="H299" s="784">
        <f t="shared" si="33"/>
        <v>0</v>
      </c>
      <c r="I299" s="784">
        <f t="shared" si="33"/>
        <v>0</v>
      </c>
      <c r="J299" s="784">
        <f t="shared" si="33"/>
        <v>0</v>
      </c>
      <c r="K299" s="784">
        <f t="shared" si="33"/>
        <v>0</v>
      </c>
      <c r="L299" s="784">
        <f t="shared" si="33"/>
        <v>0</v>
      </c>
      <c r="M299" s="785">
        <f t="shared" si="33"/>
        <v>0</v>
      </c>
    </row>
    <row r="300" spans="1:13" s="745" customFormat="1" ht="15.75">
      <c r="A300" s="781" t="s">
        <v>372</v>
      </c>
      <c r="B300" s="795"/>
      <c r="C300" s="783"/>
      <c r="D300" s="734"/>
      <c r="E300" s="679"/>
      <c r="F300" s="743"/>
      <c r="G300" s="743"/>
      <c r="H300" s="743"/>
      <c r="I300" s="743"/>
      <c r="J300" s="796"/>
      <c r="K300" s="743"/>
      <c r="L300" s="743"/>
      <c r="M300" s="744"/>
    </row>
    <row r="301" spans="1:13" s="745" customFormat="1" ht="15.75">
      <c r="A301" s="748"/>
      <c r="B301" s="754" t="s">
        <v>1412</v>
      </c>
      <c r="C301" s="742"/>
      <c r="D301" s="734" t="s">
        <v>1413</v>
      </c>
      <c r="E301" s="679">
        <f aca="true" t="shared" si="34" ref="E301:E306">G301+H301+I301+J301</f>
        <v>0</v>
      </c>
      <c r="F301" s="743">
        <f aca="true" t="shared" si="35" ref="F301:M301">F302</f>
        <v>0</v>
      </c>
      <c r="G301" s="743">
        <f t="shared" si="35"/>
        <v>0</v>
      </c>
      <c r="H301" s="743">
        <f t="shared" si="35"/>
        <v>0</v>
      </c>
      <c r="I301" s="743">
        <f t="shared" si="35"/>
        <v>0</v>
      </c>
      <c r="J301" s="743">
        <f t="shared" si="35"/>
        <v>0</v>
      </c>
      <c r="K301" s="743">
        <f t="shared" si="35"/>
        <v>0</v>
      </c>
      <c r="L301" s="743">
        <f t="shared" si="35"/>
        <v>0</v>
      </c>
      <c r="M301" s="744">
        <f t="shared" si="35"/>
        <v>0</v>
      </c>
    </row>
    <row r="302" spans="1:13" s="745" customFormat="1" ht="15.75">
      <c r="A302" s="748"/>
      <c r="B302" s="754"/>
      <c r="C302" s="755" t="s">
        <v>245</v>
      </c>
      <c r="D302" s="734" t="s">
        <v>1414</v>
      </c>
      <c r="E302" s="679">
        <f t="shared" si="34"/>
        <v>0</v>
      </c>
      <c r="F302" s="743"/>
      <c r="G302" s="743"/>
      <c r="H302" s="743"/>
      <c r="I302" s="743"/>
      <c r="J302" s="796"/>
      <c r="K302" s="743"/>
      <c r="L302" s="743"/>
      <c r="M302" s="744"/>
    </row>
    <row r="303" spans="1:13" s="745" customFormat="1" ht="18" customHeight="1">
      <c r="A303" s="748"/>
      <c r="B303" s="754" t="s">
        <v>337</v>
      </c>
      <c r="C303" s="742"/>
      <c r="D303" s="734" t="s">
        <v>1415</v>
      </c>
      <c r="E303" s="679">
        <f t="shared" si="34"/>
        <v>0</v>
      </c>
      <c r="F303" s="743"/>
      <c r="G303" s="743"/>
      <c r="H303" s="743"/>
      <c r="I303" s="743"/>
      <c r="J303" s="796"/>
      <c r="K303" s="743"/>
      <c r="L303" s="743"/>
      <c r="M303" s="744"/>
    </row>
    <row r="304" spans="1:13" s="745" customFormat="1" ht="18" customHeight="1">
      <c r="A304" s="748"/>
      <c r="B304" s="754" t="s">
        <v>39</v>
      </c>
      <c r="C304" s="742"/>
      <c r="D304" s="734" t="s">
        <v>1416</v>
      </c>
      <c r="E304" s="679">
        <f t="shared" si="34"/>
        <v>0</v>
      </c>
      <c r="F304" s="743"/>
      <c r="G304" s="743"/>
      <c r="H304" s="743"/>
      <c r="I304" s="743"/>
      <c r="J304" s="796"/>
      <c r="K304" s="743"/>
      <c r="L304" s="743"/>
      <c r="M304" s="744"/>
    </row>
    <row r="305" spans="1:13" s="775" customFormat="1" ht="15.75">
      <c r="A305" s="1271" t="s">
        <v>1751</v>
      </c>
      <c r="B305" s="1272"/>
      <c r="C305" s="1273"/>
      <c r="D305" s="756" t="s">
        <v>1418</v>
      </c>
      <c r="E305" s="679">
        <f t="shared" si="34"/>
        <v>27249</v>
      </c>
      <c r="F305" s="773">
        <f aca="true" t="shared" si="36" ref="F305:M305">F306+F322+F330+F347</f>
        <v>0</v>
      </c>
      <c r="G305" s="773">
        <f>G306+G322+G330+G347</f>
        <v>6812</v>
      </c>
      <c r="H305" s="773">
        <f>H306+H322+H330+H347</f>
        <v>6812</v>
      </c>
      <c r="I305" s="773">
        <f>I306+I322+I330+I347</f>
        <v>6812</v>
      </c>
      <c r="J305" s="773">
        <f>J306+J322+J330+J347</f>
        <v>6813</v>
      </c>
      <c r="K305" s="773">
        <f t="shared" si="36"/>
        <v>28693</v>
      </c>
      <c r="L305" s="773">
        <f t="shared" si="36"/>
        <v>30128</v>
      </c>
      <c r="M305" s="774">
        <f t="shared" si="36"/>
        <v>31484</v>
      </c>
    </row>
    <row r="306" spans="1:13" ht="15.75">
      <c r="A306" s="1271" t="s">
        <v>1419</v>
      </c>
      <c r="B306" s="1272"/>
      <c r="C306" s="1273"/>
      <c r="D306" s="734" t="s">
        <v>1420</v>
      </c>
      <c r="E306" s="679">
        <f t="shared" si="34"/>
        <v>0</v>
      </c>
      <c r="F306" s="679">
        <f aca="true" t="shared" si="37" ref="F306:M306">F308+F311+F315+F318+F321</f>
        <v>0</v>
      </c>
      <c r="G306" s="679">
        <f t="shared" si="37"/>
        <v>0</v>
      </c>
      <c r="H306" s="679">
        <f t="shared" si="37"/>
        <v>0</v>
      </c>
      <c r="I306" s="679">
        <f t="shared" si="37"/>
        <v>0</v>
      </c>
      <c r="J306" s="679">
        <f t="shared" si="37"/>
        <v>0</v>
      </c>
      <c r="K306" s="679">
        <f t="shared" si="37"/>
        <v>0</v>
      </c>
      <c r="L306" s="679">
        <f t="shared" si="37"/>
        <v>0</v>
      </c>
      <c r="M306" s="681">
        <f t="shared" si="37"/>
        <v>0</v>
      </c>
    </row>
    <row r="307" spans="1:13" ht="15.75">
      <c r="A307" s="735" t="s">
        <v>372</v>
      </c>
      <c r="B307" s="732"/>
      <c r="C307" s="736"/>
      <c r="D307" s="734"/>
      <c r="E307" s="679"/>
      <c r="F307" s="679"/>
      <c r="G307" s="679"/>
      <c r="H307" s="679"/>
      <c r="I307" s="679"/>
      <c r="J307" s="737"/>
      <c r="K307" s="679"/>
      <c r="L307" s="679"/>
      <c r="M307" s="681"/>
    </row>
    <row r="308" spans="1:13" ht="15.75">
      <c r="A308" s="735"/>
      <c r="B308" s="751" t="s">
        <v>1421</v>
      </c>
      <c r="C308" s="752"/>
      <c r="D308" s="753" t="s">
        <v>1422</v>
      </c>
      <c r="E308" s="679">
        <f aca="true" t="shared" si="38" ref="E308:E322">G308+H308+I308+J308</f>
        <v>0</v>
      </c>
      <c r="F308" s="679">
        <f aca="true" t="shared" si="39" ref="F308:M308">F309+F310</f>
        <v>0</v>
      </c>
      <c r="G308" s="679">
        <f t="shared" si="39"/>
        <v>0</v>
      </c>
      <c r="H308" s="679">
        <f t="shared" si="39"/>
        <v>0</v>
      </c>
      <c r="I308" s="679">
        <f t="shared" si="39"/>
        <v>0</v>
      </c>
      <c r="J308" s="679">
        <f t="shared" si="39"/>
        <v>0</v>
      </c>
      <c r="K308" s="679">
        <f t="shared" si="39"/>
        <v>0</v>
      </c>
      <c r="L308" s="679">
        <f t="shared" si="39"/>
        <v>0</v>
      </c>
      <c r="M308" s="681">
        <f t="shared" si="39"/>
        <v>0</v>
      </c>
    </row>
    <row r="309" spans="1:13" ht="15.75">
      <c r="A309" s="735"/>
      <c r="B309" s="751"/>
      <c r="C309" s="757" t="s">
        <v>221</v>
      </c>
      <c r="D309" s="753" t="s">
        <v>1423</v>
      </c>
      <c r="E309" s="679">
        <f t="shared" si="38"/>
        <v>0</v>
      </c>
      <c r="F309" s="679"/>
      <c r="G309" s="679"/>
      <c r="H309" s="679"/>
      <c r="I309" s="679"/>
      <c r="J309" s="737"/>
      <c r="K309" s="679"/>
      <c r="L309" s="679"/>
      <c r="M309" s="681"/>
    </row>
    <row r="310" spans="1:13" ht="15.75">
      <c r="A310" s="735"/>
      <c r="B310" s="751"/>
      <c r="C310" s="757" t="s">
        <v>222</v>
      </c>
      <c r="D310" s="753" t="s">
        <v>1424</v>
      </c>
      <c r="E310" s="679">
        <f t="shared" si="38"/>
        <v>0</v>
      </c>
      <c r="F310" s="679"/>
      <c r="G310" s="679"/>
      <c r="H310" s="679"/>
      <c r="I310" s="679"/>
      <c r="J310" s="737"/>
      <c r="K310" s="679"/>
      <c r="L310" s="679"/>
      <c r="M310" s="681"/>
    </row>
    <row r="311" spans="1:13" ht="15.75">
      <c r="A311" s="735"/>
      <c r="B311" s="1274" t="s">
        <v>1425</v>
      </c>
      <c r="C311" s="1235"/>
      <c r="D311" s="815" t="s">
        <v>1426</v>
      </c>
      <c r="E311" s="679">
        <f t="shared" si="38"/>
        <v>0</v>
      </c>
      <c r="F311" s="679">
        <f>F312+F313+F314</f>
        <v>0</v>
      </c>
      <c r="G311" s="679">
        <f aca="true" t="shared" si="40" ref="G311:M311">G312+G313+G314</f>
        <v>0</v>
      </c>
      <c r="H311" s="679">
        <f t="shared" si="40"/>
        <v>0</v>
      </c>
      <c r="I311" s="715">
        <f t="shared" si="40"/>
        <v>0</v>
      </c>
      <c r="J311" s="715">
        <f t="shared" si="40"/>
        <v>0</v>
      </c>
      <c r="K311" s="679">
        <f t="shared" si="40"/>
        <v>0</v>
      </c>
      <c r="L311" s="679">
        <f t="shared" si="40"/>
        <v>0</v>
      </c>
      <c r="M311" s="681">
        <f t="shared" si="40"/>
        <v>0</v>
      </c>
    </row>
    <row r="312" spans="1:13" ht="15.75">
      <c r="A312" s="735"/>
      <c r="B312" s="751"/>
      <c r="C312" s="757" t="s">
        <v>225</v>
      </c>
      <c r="D312" s="815" t="s">
        <v>1427</v>
      </c>
      <c r="E312" s="715">
        <f t="shared" si="38"/>
        <v>0</v>
      </c>
      <c r="F312" s="715"/>
      <c r="G312" s="715">
        <v>0</v>
      </c>
      <c r="H312" s="715">
        <v>0</v>
      </c>
      <c r="I312" s="715">
        <v>0</v>
      </c>
      <c r="J312" s="737">
        <v>0</v>
      </c>
      <c r="K312" s="679">
        <v>0</v>
      </c>
      <c r="L312" s="679">
        <v>0</v>
      </c>
      <c r="M312" s="681">
        <v>0</v>
      </c>
    </row>
    <row r="313" spans="1:13" ht="15.75">
      <c r="A313" s="735"/>
      <c r="B313" s="751"/>
      <c r="C313" s="757" t="s">
        <v>669</v>
      </c>
      <c r="D313" s="753" t="s">
        <v>1428</v>
      </c>
      <c r="E313" s="679">
        <f t="shared" si="38"/>
        <v>0</v>
      </c>
      <c r="F313" s="679"/>
      <c r="G313" s="679"/>
      <c r="H313" s="679"/>
      <c r="I313" s="679"/>
      <c r="J313" s="737"/>
      <c r="K313" s="679"/>
      <c r="L313" s="679"/>
      <c r="M313" s="681"/>
    </row>
    <row r="314" spans="1:13" ht="15.75">
      <c r="A314" s="735"/>
      <c r="B314" s="751"/>
      <c r="C314" s="759" t="s">
        <v>502</v>
      </c>
      <c r="D314" s="753" t="s">
        <v>1429</v>
      </c>
      <c r="E314" s="679">
        <f t="shared" si="38"/>
        <v>0</v>
      </c>
      <c r="F314" s="679"/>
      <c r="G314" s="679"/>
      <c r="H314" s="679"/>
      <c r="I314" s="679"/>
      <c r="J314" s="737"/>
      <c r="K314" s="679"/>
      <c r="L314" s="679"/>
      <c r="M314" s="681"/>
    </row>
    <row r="315" spans="1:13" ht="15.75">
      <c r="A315" s="735"/>
      <c r="B315" s="751" t="s">
        <v>1430</v>
      </c>
      <c r="C315" s="759"/>
      <c r="D315" s="753" t="s">
        <v>1431</v>
      </c>
      <c r="E315" s="679">
        <f t="shared" si="38"/>
        <v>0</v>
      </c>
      <c r="F315" s="679"/>
      <c r="G315" s="679"/>
      <c r="H315" s="679"/>
      <c r="I315" s="679"/>
      <c r="J315" s="737"/>
      <c r="K315" s="679"/>
      <c r="L315" s="679"/>
      <c r="M315" s="681"/>
    </row>
    <row r="316" spans="1:13" ht="15.75">
      <c r="A316" s="735"/>
      <c r="B316" s="751" t="s">
        <v>1432</v>
      </c>
      <c r="C316" s="752"/>
      <c r="D316" s="753" t="s">
        <v>1433</v>
      </c>
      <c r="E316" s="679">
        <f t="shared" si="38"/>
        <v>0</v>
      </c>
      <c r="F316" s="679">
        <f aca="true" t="shared" si="41" ref="F316:M316">F317</f>
        <v>0</v>
      </c>
      <c r="G316" s="679">
        <f t="shared" si="41"/>
        <v>0</v>
      </c>
      <c r="H316" s="679">
        <f t="shared" si="41"/>
        <v>0</v>
      </c>
      <c r="I316" s="679">
        <f t="shared" si="41"/>
        <v>0</v>
      </c>
      <c r="J316" s="679">
        <f t="shared" si="41"/>
        <v>0</v>
      </c>
      <c r="K316" s="679">
        <f t="shared" si="41"/>
        <v>0</v>
      </c>
      <c r="L316" s="679">
        <f t="shared" si="41"/>
        <v>0</v>
      </c>
      <c r="M316" s="681">
        <f t="shared" si="41"/>
        <v>0</v>
      </c>
    </row>
    <row r="317" spans="1:13" ht="15.75">
      <c r="A317" s="735"/>
      <c r="B317" s="751"/>
      <c r="C317" s="757" t="s">
        <v>26</v>
      </c>
      <c r="D317" s="753" t="s">
        <v>1434</v>
      </c>
      <c r="E317" s="679">
        <f t="shared" si="38"/>
        <v>0</v>
      </c>
      <c r="F317" s="679"/>
      <c r="G317" s="679"/>
      <c r="H317" s="679"/>
      <c r="I317" s="679"/>
      <c r="J317" s="737"/>
      <c r="K317" s="679"/>
      <c r="L317" s="679"/>
      <c r="M317" s="681"/>
    </row>
    <row r="318" spans="1:13" s="745" customFormat="1" ht="15.75">
      <c r="A318" s="748"/>
      <c r="B318" s="749" t="s">
        <v>1435</v>
      </c>
      <c r="C318" s="755"/>
      <c r="D318" s="734" t="s">
        <v>1436</v>
      </c>
      <c r="E318" s="679">
        <f t="shared" si="38"/>
        <v>0</v>
      </c>
      <c r="F318" s="743">
        <f aca="true" t="shared" si="42" ref="F318:M318">F319+F320</f>
        <v>0</v>
      </c>
      <c r="G318" s="743">
        <f t="shared" si="42"/>
        <v>0</v>
      </c>
      <c r="H318" s="743">
        <f t="shared" si="42"/>
        <v>0</v>
      </c>
      <c r="I318" s="743">
        <f t="shared" si="42"/>
        <v>0</v>
      </c>
      <c r="J318" s="743">
        <f t="shared" si="42"/>
        <v>0</v>
      </c>
      <c r="K318" s="743">
        <f t="shared" si="42"/>
        <v>0</v>
      </c>
      <c r="L318" s="743">
        <f t="shared" si="42"/>
        <v>0</v>
      </c>
      <c r="M318" s="744">
        <f t="shared" si="42"/>
        <v>0</v>
      </c>
    </row>
    <row r="319" spans="1:13" s="745" customFormat="1" ht="15.75">
      <c r="A319" s="748"/>
      <c r="B319" s="749"/>
      <c r="C319" s="755" t="s">
        <v>27</v>
      </c>
      <c r="D319" s="734" t="s">
        <v>1437</v>
      </c>
      <c r="E319" s="679">
        <f t="shared" si="38"/>
        <v>0</v>
      </c>
      <c r="F319" s="743"/>
      <c r="G319" s="743"/>
      <c r="H319" s="743"/>
      <c r="I319" s="743"/>
      <c r="J319" s="796"/>
      <c r="K319" s="743"/>
      <c r="L319" s="743"/>
      <c r="M319" s="744"/>
    </row>
    <row r="320" spans="1:13" s="745" customFormat="1" ht="15.75">
      <c r="A320" s="748"/>
      <c r="B320" s="749"/>
      <c r="C320" s="755" t="s">
        <v>226</v>
      </c>
      <c r="D320" s="734" t="s">
        <v>1438</v>
      </c>
      <c r="E320" s="679">
        <f t="shared" si="38"/>
        <v>0</v>
      </c>
      <c r="F320" s="743"/>
      <c r="G320" s="743"/>
      <c r="H320" s="743"/>
      <c r="I320" s="743"/>
      <c r="J320" s="796"/>
      <c r="K320" s="743"/>
      <c r="L320" s="743"/>
      <c r="M320" s="744"/>
    </row>
    <row r="321" spans="1:13" ht="15.75">
      <c r="A321" s="735"/>
      <c r="B321" s="760" t="s">
        <v>412</v>
      </c>
      <c r="C321" s="759"/>
      <c r="D321" s="753" t="s">
        <v>1439</v>
      </c>
      <c r="E321" s="679">
        <f t="shared" si="38"/>
        <v>0</v>
      </c>
      <c r="F321" s="679"/>
      <c r="G321" s="679"/>
      <c r="H321" s="679"/>
      <c r="I321" s="679"/>
      <c r="J321" s="737"/>
      <c r="K321" s="679"/>
      <c r="L321" s="679"/>
      <c r="M321" s="681"/>
    </row>
    <row r="322" spans="1:13" ht="15.75">
      <c r="A322" s="761" t="s">
        <v>1440</v>
      </c>
      <c r="B322" s="760"/>
      <c r="C322" s="759"/>
      <c r="D322" s="753" t="s">
        <v>1441</v>
      </c>
      <c r="E322" s="679">
        <f t="shared" si="38"/>
        <v>0</v>
      </c>
      <c r="F322" s="679">
        <f aca="true" t="shared" si="43" ref="F322:M322">F324+F327+F328</f>
        <v>0</v>
      </c>
      <c r="G322" s="679">
        <f t="shared" si="43"/>
        <v>0</v>
      </c>
      <c r="H322" s="679">
        <f t="shared" si="43"/>
        <v>0</v>
      </c>
      <c r="I322" s="679">
        <f t="shared" si="43"/>
        <v>0</v>
      </c>
      <c r="J322" s="679">
        <f t="shared" si="43"/>
        <v>0</v>
      </c>
      <c r="K322" s="679">
        <f t="shared" si="43"/>
        <v>0</v>
      </c>
      <c r="L322" s="679">
        <f t="shared" si="43"/>
        <v>0</v>
      </c>
      <c r="M322" s="681">
        <f t="shared" si="43"/>
        <v>0</v>
      </c>
    </row>
    <row r="323" spans="1:13" ht="15.75">
      <c r="A323" s="735" t="s">
        <v>372</v>
      </c>
      <c r="B323" s="760"/>
      <c r="C323" s="759"/>
      <c r="D323" s="753"/>
      <c r="E323" s="679"/>
      <c r="F323" s="679"/>
      <c r="G323" s="679"/>
      <c r="H323" s="679"/>
      <c r="I323" s="679"/>
      <c r="J323" s="737"/>
      <c r="K323" s="679"/>
      <c r="L323" s="679"/>
      <c r="M323" s="681"/>
    </row>
    <row r="324" spans="1:13" ht="15.75">
      <c r="A324" s="735"/>
      <c r="B324" s="1274" t="s">
        <v>1442</v>
      </c>
      <c r="C324" s="1235"/>
      <c r="D324" s="753" t="s">
        <v>1443</v>
      </c>
      <c r="E324" s="679">
        <f aca="true" t="shared" si="44" ref="E324:E330">G324+H324+I324+J324</f>
        <v>0</v>
      </c>
      <c r="F324" s="679">
        <f aca="true" t="shared" si="45" ref="F324:M324">F325+F326</f>
        <v>0</v>
      </c>
      <c r="G324" s="679">
        <f t="shared" si="45"/>
        <v>0</v>
      </c>
      <c r="H324" s="679">
        <f t="shared" si="45"/>
        <v>0</v>
      </c>
      <c r="I324" s="679">
        <f t="shared" si="45"/>
        <v>0</v>
      </c>
      <c r="J324" s="679">
        <f t="shared" si="45"/>
        <v>0</v>
      </c>
      <c r="K324" s="679">
        <f t="shared" si="45"/>
        <v>0</v>
      </c>
      <c r="L324" s="679">
        <f t="shared" si="45"/>
        <v>0</v>
      </c>
      <c r="M324" s="681">
        <f t="shared" si="45"/>
        <v>0</v>
      </c>
    </row>
    <row r="325" spans="1:13" ht="15.75">
      <c r="A325" s="735"/>
      <c r="B325" s="760"/>
      <c r="C325" s="759" t="s">
        <v>701</v>
      </c>
      <c r="D325" s="753" t="s">
        <v>1444</v>
      </c>
      <c r="E325" s="679">
        <f t="shared" si="44"/>
        <v>0</v>
      </c>
      <c r="F325" s="679"/>
      <c r="G325" s="679"/>
      <c r="H325" s="679"/>
      <c r="I325" s="679"/>
      <c r="J325" s="737"/>
      <c r="K325" s="679"/>
      <c r="L325" s="679"/>
      <c r="M325" s="681"/>
    </row>
    <row r="326" spans="1:13" s="745" customFormat="1" ht="15.75">
      <c r="A326" s="762"/>
      <c r="B326" s="747"/>
      <c r="C326" s="763" t="s">
        <v>269</v>
      </c>
      <c r="D326" s="734" t="s">
        <v>1445</v>
      </c>
      <c r="E326" s="679">
        <f t="shared" si="44"/>
        <v>0</v>
      </c>
      <c r="F326" s="743"/>
      <c r="G326" s="743"/>
      <c r="H326" s="743"/>
      <c r="I326" s="743"/>
      <c r="J326" s="796"/>
      <c r="K326" s="743"/>
      <c r="L326" s="743"/>
      <c r="M326" s="744"/>
    </row>
    <row r="327" spans="1:13" s="745" customFormat="1" ht="15.75">
      <c r="A327" s="762"/>
      <c r="B327" s="747" t="s">
        <v>553</v>
      </c>
      <c r="C327" s="763"/>
      <c r="D327" s="734" t="s">
        <v>1446</v>
      </c>
      <c r="E327" s="679">
        <f t="shared" si="44"/>
        <v>0</v>
      </c>
      <c r="F327" s="743"/>
      <c r="G327" s="743"/>
      <c r="H327" s="743"/>
      <c r="I327" s="743"/>
      <c r="J327" s="796"/>
      <c r="K327" s="743"/>
      <c r="L327" s="743"/>
      <c r="M327" s="744"/>
    </row>
    <row r="328" spans="1:13" ht="15.75">
      <c r="A328" s="735"/>
      <c r="B328" s="760" t="s">
        <v>1447</v>
      </c>
      <c r="C328" s="759"/>
      <c r="D328" s="753" t="s">
        <v>1448</v>
      </c>
      <c r="E328" s="679">
        <f t="shared" si="44"/>
        <v>0</v>
      </c>
      <c r="F328" s="679">
        <f aca="true" t="shared" si="46" ref="F328:M328">F329</f>
        <v>0</v>
      </c>
      <c r="G328" s="679">
        <f t="shared" si="46"/>
        <v>0</v>
      </c>
      <c r="H328" s="679">
        <f t="shared" si="46"/>
        <v>0</v>
      </c>
      <c r="I328" s="679">
        <f t="shared" si="46"/>
        <v>0</v>
      </c>
      <c r="J328" s="679">
        <f t="shared" si="46"/>
        <v>0</v>
      </c>
      <c r="K328" s="679">
        <f t="shared" si="46"/>
        <v>0</v>
      </c>
      <c r="L328" s="679">
        <f t="shared" si="46"/>
        <v>0</v>
      </c>
      <c r="M328" s="681">
        <f t="shared" si="46"/>
        <v>0</v>
      </c>
    </row>
    <row r="329" spans="1:13" ht="15.75">
      <c r="A329" s="735"/>
      <c r="B329" s="760"/>
      <c r="C329" s="759" t="s">
        <v>467</v>
      </c>
      <c r="D329" s="753" t="s">
        <v>1449</v>
      </c>
      <c r="E329" s="679">
        <f t="shared" si="44"/>
        <v>0</v>
      </c>
      <c r="F329" s="679"/>
      <c r="G329" s="679"/>
      <c r="H329" s="679"/>
      <c r="I329" s="679"/>
      <c r="J329" s="737"/>
      <c r="K329" s="679"/>
      <c r="L329" s="679"/>
      <c r="M329" s="681"/>
    </row>
    <row r="330" spans="1:13" ht="15.75">
      <c r="A330" s="1271" t="s">
        <v>1450</v>
      </c>
      <c r="B330" s="1272"/>
      <c r="C330" s="1273"/>
      <c r="D330" s="753" t="s">
        <v>1451</v>
      </c>
      <c r="E330" s="679">
        <f t="shared" si="44"/>
        <v>27249</v>
      </c>
      <c r="F330" s="679">
        <f aca="true" t="shared" si="47" ref="F330:M330">F332+F342+F346</f>
        <v>0</v>
      </c>
      <c r="G330" s="679">
        <f t="shared" si="47"/>
        <v>6812</v>
      </c>
      <c r="H330" s="679">
        <f t="shared" si="47"/>
        <v>6812</v>
      </c>
      <c r="I330" s="679">
        <f t="shared" si="47"/>
        <v>6812</v>
      </c>
      <c r="J330" s="679">
        <f t="shared" si="47"/>
        <v>6813</v>
      </c>
      <c r="K330" s="679">
        <f t="shared" si="47"/>
        <v>28693</v>
      </c>
      <c r="L330" s="679">
        <f t="shared" si="47"/>
        <v>30128</v>
      </c>
      <c r="M330" s="681">
        <f t="shared" si="47"/>
        <v>31484</v>
      </c>
    </row>
    <row r="331" spans="1:13" ht="15.75">
      <c r="A331" s="735" t="s">
        <v>372</v>
      </c>
      <c r="B331" s="732"/>
      <c r="C331" s="736"/>
      <c r="D331" s="734"/>
      <c r="E331" s="679"/>
      <c r="F331" s="679"/>
      <c r="G331" s="679"/>
      <c r="H331" s="679"/>
      <c r="I331" s="679"/>
      <c r="J331" s="737"/>
      <c r="K331" s="679"/>
      <c r="L331" s="679"/>
      <c r="M331" s="681"/>
    </row>
    <row r="332" spans="1:13" ht="15.75">
      <c r="A332" s="735"/>
      <c r="B332" s="1275" t="s">
        <v>1452</v>
      </c>
      <c r="C332" s="1276"/>
      <c r="D332" s="734" t="s">
        <v>1453</v>
      </c>
      <c r="E332" s="679">
        <f>G332+H332+I332+J332</f>
        <v>0</v>
      </c>
      <c r="F332" s="679"/>
      <c r="G332" s="679"/>
      <c r="H332" s="679"/>
      <c r="I332" s="679"/>
      <c r="J332" s="737"/>
      <c r="K332" s="679">
        <f>SUM(K333:K341)</f>
        <v>0</v>
      </c>
      <c r="L332" s="679">
        <f>SUM(L333:L341)</f>
        <v>0</v>
      </c>
      <c r="M332" s="681">
        <f>SUM(M333:M341)</f>
        <v>0</v>
      </c>
    </row>
    <row r="333" spans="1:13" ht="15.75">
      <c r="A333" s="735"/>
      <c r="B333" s="732"/>
      <c r="C333" s="736" t="s">
        <v>469</v>
      </c>
      <c r="D333" s="734" t="s">
        <v>1454</v>
      </c>
      <c r="E333" s="679"/>
      <c r="F333" s="679"/>
      <c r="G333" s="679"/>
      <c r="H333" s="679"/>
      <c r="I333" s="679"/>
      <c r="J333" s="737"/>
      <c r="K333" s="679"/>
      <c r="L333" s="679"/>
      <c r="M333" s="681"/>
    </row>
    <row r="334" spans="1:13" ht="15.75">
      <c r="A334" s="735"/>
      <c r="B334" s="732"/>
      <c r="C334" s="736" t="s">
        <v>470</v>
      </c>
      <c r="D334" s="734" t="s">
        <v>1455</v>
      </c>
      <c r="E334" s="679"/>
      <c r="F334" s="679"/>
      <c r="G334" s="679"/>
      <c r="H334" s="679"/>
      <c r="I334" s="679"/>
      <c r="J334" s="737"/>
      <c r="K334" s="679"/>
      <c r="L334" s="679"/>
      <c r="M334" s="681"/>
    </row>
    <row r="335" spans="1:13" ht="15.75">
      <c r="A335" s="735"/>
      <c r="B335" s="732"/>
      <c r="C335" s="736" t="s">
        <v>535</v>
      </c>
      <c r="D335" s="734" t="s">
        <v>1456</v>
      </c>
      <c r="E335" s="679"/>
      <c r="F335" s="679"/>
      <c r="G335" s="679"/>
      <c r="H335" s="679"/>
      <c r="I335" s="679"/>
      <c r="J335" s="737"/>
      <c r="K335" s="679"/>
      <c r="L335" s="679"/>
      <c r="M335" s="681"/>
    </row>
    <row r="336" spans="1:13" ht="15.75">
      <c r="A336" s="735"/>
      <c r="B336" s="732"/>
      <c r="C336" s="736" t="s">
        <v>536</v>
      </c>
      <c r="D336" s="734" t="s">
        <v>1457</v>
      </c>
      <c r="E336" s="679"/>
      <c r="F336" s="679"/>
      <c r="G336" s="679"/>
      <c r="H336" s="679"/>
      <c r="I336" s="679"/>
      <c r="J336" s="737"/>
      <c r="K336" s="679"/>
      <c r="L336" s="679"/>
      <c r="M336" s="681"/>
    </row>
    <row r="337" spans="1:13" ht="15.75">
      <c r="A337" s="765"/>
      <c r="B337" s="766"/>
      <c r="C337" s="767" t="s">
        <v>537</v>
      </c>
      <c r="D337" s="734" t="s">
        <v>1458</v>
      </c>
      <c r="E337" s="679"/>
      <c r="F337" s="679"/>
      <c r="G337" s="679"/>
      <c r="H337" s="679"/>
      <c r="I337" s="679"/>
      <c r="J337" s="737"/>
      <c r="K337" s="679"/>
      <c r="L337" s="679"/>
      <c r="M337" s="681"/>
    </row>
    <row r="338" spans="1:13" ht="15.75">
      <c r="A338" s="735"/>
      <c r="B338" s="732"/>
      <c r="C338" s="736" t="s">
        <v>538</v>
      </c>
      <c r="D338" s="734" t="s">
        <v>1459</v>
      </c>
      <c r="E338" s="679"/>
      <c r="F338" s="679"/>
      <c r="G338" s="679"/>
      <c r="H338" s="679"/>
      <c r="I338" s="679"/>
      <c r="J338" s="737"/>
      <c r="K338" s="679"/>
      <c r="L338" s="679"/>
      <c r="M338" s="681"/>
    </row>
    <row r="339" spans="1:13" ht="15.75">
      <c r="A339" s="735"/>
      <c r="B339" s="732"/>
      <c r="C339" s="891" t="s">
        <v>1369</v>
      </c>
      <c r="D339" s="734" t="s">
        <v>1460</v>
      </c>
      <c r="E339" s="679"/>
      <c r="F339" s="679"/>
      <c r="G339" s="679"/>
      <c r="H339" s="679"/>
      <c r="I339" s="679"/>
      <c r="J339" s="737"/>
      <c r="K339" s="679"/>
      <c r="L339" s="679"/>
      <c r="M339" s="681"/>
    </row>
    <row r="340" spans="1:13" ht="15.75">
      <c r="A340" s="735"/>
      <c r="B340" s="732"/>
      <c r="C340" s="736" t="s">
        <v>135</v>
      </c>
      <c r="D340" s="734" t="s">
        <v>1461</v>
      </c>
      <c r="E340" s="679"/>
      <c r="F340" s="679"/>
      <c r="G340" s="679"/>
      <c r="H340" s="679"/>
      <c r="I340" s="679"/>
      <c r="J340" s="737"/>
      <c r="K340" s="679"/>
      <c r="L340" s="679"/>
      <c r="M340" s="681"/>
    </row>
    <row r="341" spans="1:13" ht="15.75">
      <c r="A341" s="735"/>
      <c r="B341" s="732"/>
      <c r="C341" s="736" t="s">
        <v>136</v>
      </c>
      <c r="D341" s="734" t="s">
        <v>1462</v>
      </c>
      <c r="E341" s="679"/>
      <c r="F341" s="679"/>
      <c r="G341" s="679"/>
      <c r="H341" s="679"/>
      <c r="I341" s="679"/>
      <c r="J341" s="737"/>
      <c r="K341" s="679"/>
      <c r="L341" s="679"/>
      <c r="M341" s="681"/>
    </row>
    <row r="342" spans="1:13" s="745" customFormat="1" ht="15.75">
      <c r="A342" s="762"/>
      <c r="B342" s="1274" t="s">
        <v>1463</v>
      </c>
      <c r="C342" s="1235"/>
      <c r="D342" s="734" t="s">
        <v>1464</v>
      </c>
      <c r="E342" s="885">
        <f>G342+H342+I342+J342</f>
        <v>27249</v>
      </c>
      <c r="F342" s="743">
        <f aca="true" t="shared" si="48" ref="F342:M342">F343+F344+F345</f>
        <v>0</v>
      </c>
      <c r="G342" s="743">
        <f t="shared" si="48"/>
        <v>6812</v>
      </c>
      <c r="H342" s="743">
        <f t="shared" si="48"/>
        <v>6812</v>
      </c>
      <c r="I342" s="743">
        <f t="shared" si="48"/>
        <v>6812</v>
      </c>
      <c r="J342" s="743">
        <f t="shared" si="48"/>
        <v>6813</v>
      </c>
      <c r="K342" s="743">
        <f t="shared" si="48"/>
        <v>28693</v>
      </c>
      <c r="L342" s="743">
        <f t="shared" si="48"/>
        <v>30128</v>
      </c>
      <c r="M342" s="744">
        <f t="shared" si="48"/>
        <v>31484</v>
      </c>
    </row>
    <row r="343" spans="1:13" s="745" customFormat="1" ht="15.75">
      <c r="A343" s="762"/>
      <c r="B343" s="749"/>
      <c r="C343" s="763" t="s">
        <v>44</v>
      </c>
      <c r="D343" s="768" t="s">
        <v>1465</v>
      </c>
      <c r="E343" s="885"/>
      <c r="F343" s="743"/>
      <c r="G343" s="743"/>
      <c r="H343" s="743"/>
      <c r="I343" s="743"/>
      <c r="J343" s="796"/>
      <c r="K343" s="743"/>
      <c r="L343" s="743"/>
      <c r="M343" s="744"/>
    </row>
    <row r="344" spans="1:13" s="745" customFormat="1" ht="15.75">
      <c r="A344" s="762"/>
      <c r="B344" s="749"/>
      <c r="C344" s="763" t="s">
        <v>45</v>
      </c>
      <c r="D344" s="768" t="s">
        <v>1466</v>
      </c>
      <c r="E344" s="885"/>
      <c r="F344" s="743"/>
      <c r="G344" s="743"/>
      <c r="H344" s="743"/>
      <c r="I344" s="743"/>
      <c r="J344" s="796"/>
      <c r="K344" s="743"/>
      <c r="L344" s="743"/>
      <c r="M344" s="744"/>
    </row>
    <row r="345" spans="1:13" s="745" customFormat="1" ht="15.75">
      <c r="A345" s="762"/>
      <c r="B345" s="749"/>
      <c r="C345" s="769" t="s">
        <v>46</v>
      </c>
      <c r="D345" s="908" t="s">
        <v>1467</v>
      </c>
      <c r="E345" s="909">
        <f>G345+H345+I345+J345</f>
        <v>27249</v>
      </c>
      <c r="F345" s="910"/>
      <c r="G345" s="910">
        <v>6812</v>
      </c>
      <c r="H345" s="910">
        <v>6812</v>
      </c>
      <c r="I345" s="910">
        <v>6812</v>
      </c>
      <c r="J345" s="911">
        <v>6813</v>
      </c>
      <c r="K345" s="892">
        <v>28693</v>
      </c>
      <c r="L345" s="892">
        <v>30128</v>
      </c>
      <c r="M345" s="893">
        <v>31484</v>
      </c>
    </row>
    <row r="346" spans="1:13" ht="15.75">
      <c r="A346" s="738"/>
      <c r="B346" s="751" t="s">
        <v>77</v>
      </c>
      <c r="C346" s="758"/>
      <c r="D346" s="753" t="s">
        <v>1468</v>
      </c>
      <c r="E346" s="679"/>
      <c r="F346" s="679"/>
      <c r="G346" s="679"/>
      <c r="H346" s="679"/>
      <c r="I346" s="679"/>
      <c r="J346" s="737"/>
      <c r="K346" s="679"/>
      <c r="L346" s="679"/>
      <c r="M346" s="681"/>
    </row>
    <row r="347" spans="1:13" ht="32.25" customHeight="1">
      <c r="A347" s="1277" t="s">
        <v>1738</v>
      </c>
      <c r="B347" s="1278"/>
      <c r="C347" s="1279"/>
      <c r="D347" s="770" t="s">
        <v>1470</v>
      </c>
      <c r="E347" s="679">
        <f>G347+H347+I347+J347</f>
        <v>0</v>
      </c>
      <c r="F347" s="679">
        <f aca="true" t="shared" si="49" ref="F347:M347">F349+F350+F351+F352+F353+F356</f>
        <v>0</v>
      </c>
      <c r="G347" s="679">
        <f t="shared" si="49"/>
        <v>0</v>
      </c>
      <c r="H347" s="679">
        <f t="shared" si="49"/>
        <v>0</v>
      </c>
      <c r="I347" s="679">
        <f t="shared" si="49"/>
        <v>0</v>
      </c>
      <c r="J347" s="679">
        <f t="shared" si="49"/>
        <v>0</v>
      </c>
      <c r="K347" s="679">
        <f t="shared" si="49"/>
        <v>0</v>
      </c>
      <c r="L347" s="679">
        <f t="shared" si="49"/>
        <v>0</v>
      </c>
      <c r="M347" s="681">
        <f t="shared" si="49"/>
        <v>0</v>
      </c>
    </row>
    <row r="348" spans="1:13" ht="15.75">
      <c r="A348" s="735" t="s">
        <v>372</v>
      </c>
      <c r="B348" s="732"/>
      <c r="C348" s="736"/>
      <c r="D348" s="770"/>
      <c r="E348" s="679"/>
      <c r="F348" s="679"/>
      <c r="G348" s="679"/>
      <c r="H348" s="679"/>
      <c r="I348" s="679"/>
      <c r="J348" s="737"/>
      <c r="K348" s="679"/>
      <c r="L348" s="679"/>
      <c r="M348" s="681"/>
    </row>
    <row r="349" spans="1:13" ht="15.75">
      <c r="A349" s="738"/>
      <c r="B349" s="732" t="s">
        <v>594</v>
      </c>
      <c r="C349" s="771"/>
      <c r="D349" s="770" t="s">
        <v>1471</v>
      </c>
      <c r="E349" s="679">
        <f aca="true" t="shared" si="50" ref="E349:E357">G349+H349+I349+J349</f>
        <v>0</v>
      </c>
      <c r="F349" s="679"/>
      <c r="G349" s="679"/>
      <c r="H349" s="679"/>
      <c r="I349" s="679"/>
      <c r="J349" s="737"/>
      <c r="K349" s="679"/>
      <c r="L349" s="679"/>
      <c r="M349" s="681"/>
    </row>
    <row r="350" spans="1:13" ht="15.75">
      <c r="A350" s="738"/>
      <c r="B350" s="732" t="s">
        <v>213</v>
      </c>
      <c r="C350" s="771"/>
      <c r="D350" s="770" t="s">
        <v>1472</v>
      </c>
      <c r="E350" s="679">
        <f t="shared" si="50"/>
        <v>0</v>
      </c>
      <c r="F350" s="679"/>
      <c r="G350" s="679"/>
      <c r="H350" s="679"/>
      <c r="I350" s="679"/>
      <c r="J350" s="737"/>
      <c r="K350" s="679"/>
      <c r="L350" s="679"/>
      <c r="M350" s="681"/>
    </row>
    <row r="351" spans="1:13" s="745" customFormat="1" ht="15.75">
      <c r="A351" s="762"/>
      <c r="B351" s="747" t="s">
        <v>377</v>
      </c>
      <c r="C351" s="763"/>
      <c r="D351" s="734" t="s">
        <v>1473</v>
      </c>
      <c r="E351" s="679">
        <f t="shared" si="50"/>
        <v>0</v>
      </c>
      <c r="F351" s="812"/>
      <c r="G351" s="812"/>
      <c r="H351" s="812"/>
      <c r="I351" s="743"/>
      <c r="J351" s="796"/>
      <c r="K351" s="812"/>
      <c r="L351" s="812"/>
      <c r="M351" s="813"/>
    </row>
    <row r="352" spans="1:13" s="745" customFormat="1" ht="15.75">
      <c r="A352" s="762"/>
      <c r="B352" s="747" t="s">
        <v>678</v>
      </c>
      <c r="C352" s="747"/>
      <c r="D352" s="734" t="s">
        <v>1474</v>
      </c>
      <c r="E352" s="679">
        <f t="shared" si="50"/>
        <v>0</v>
      </c>
      <c r="F352" s="743"/>
      <c r="G352" s="743"/>
      <c r="H352" s="743"/>
      <c r="I352" s="743"/>
      <c r="J352" s="796"/>
      <c r="K352" s="743"/>
      <c r="L352" s="743"/>
      <c r="M352" s="744"/>
    </row>
    <row r="353" spans="1:13" ht="15.75">
      <c r="A353" s="738"/>
      <c r="B353" s="732" t="s">
        <v>1475</v>
      </c>
      <c r="C353" s="771"/>
      <c r="D353" s="770" t="s">
        <v>1476</v>
      </c>
      <c r="E353" s="679">
        <f t="shared" si="50"/>
        <v>0</v>
      </c>
      <c r="F353" s="679">
        <f aca="true" t="shared" si="51" ref="F353:M353">F354+F355</f>
        <v>0</v>
      </c>
      <c r="G353" s="679">
        <f t="shared" si="51"/>
        <v>0</v>
      </c>
      <c r="H353" s="679">
        <f t="shared" si="51"/>
        <v>0</v>
      </c>
      <c r="I353" s="679">
        <f t="shared" si="51"/>
        <v>0</v>
      </c>
      <c r="J353" s="679">
        <f t="shared" si="51"/>
        <v>0</v>
      </c>
      <c r="K353" s="679">
        <f t="shared" si="51"/>
        <v>0</v>
      </c>
      <c r="L353" s="679">
        <f t="shared" si="51"/>
        <v>0</v>
      </c>
      <c r="M353" s="681">
        <f t="shared" si="51"/>
        <v>0</v>
      </c>
    </row>
    <row r="354" spans="1:13" ht="15.75">
      <c r="A354" s="738"/>
      <c r="B354" s="732"/>
      <c r="C354" s="736" t="s">
        <v>179</v>
      </c>
      <c r="D354" s="770" t="s">
        <v>1477</v>
      </c>
      <c r="E354" s="679">
        <f t="shared" si="50"/>
        <v>0</v>
      </c>
      <c r="F354" s="679"/>
      <c r="G354" s="679"/>
      <c r="H354" s="679"/>
      <c r="I354" s="679"/>
      <c r="J354" s="737"/>
      <c r="K354" s="679"/>
      <c r="L354" s="679"/>
      <c r="M354" s="681"/>
    </row>
    <row r="355" spans="1:13" ht="15.75">
      <c r="A355" s="738"/>
      <c r="B355" s="732"/>
      <c r="C355" s="736" t="s">
        <v>1370</v>
      </c>
      <c r="D355" s="770" t="s">
        <v>1478</v>
      </c>
      <c r="E355" s="679">
        <f t="shared" si="50"/>
        <v>0</v>
      </c>
      <c r="F355" s="679"/>
      <c r="G355" s="679"/>
      <c r="H355" s="679"/>
      <c r="I355" s="679"/>
      <c r="J355" s="737"/>
      <c r="K355" s="679"/>
      <c r="L355" s="679"/>
      <c r="M355" s="681"/>
    </row>
    <row r="356" spans="1:13" s="745" customFormat="1" ht="15.75">
      <c r="A356" s="748"/>
      <c r="B356" s="749" t="s">
        <v>1479</v>
      </c>
      <c r="C356" s="763"/>
      <c r="D356" s="734" t="s">
        <v>1480</v>
      </c>
      <c r="E356" s="679">
        <f t="shared" si="50"/>
        <v>0</v>
      </c>
      <c r="F356" s="743">
        <f aca="true" t="shared" si="52" ref="F356:M356">F357</f>
        <v>0</v>
      </c>
      <c r="G356" s="743">
        <f t="shared" si="52"/>
        <v>0</v>
      </c>
      <c r="H356" s="743">
        <f t="shared" si="52"/>
        <v>0</v>
      </c>
      <c r="I356" s="743">
        <f t="shared" si="52"/>
        <v>0</v>
      </c>
      <c r="J356" s="743">
        <f t="shared" si="52"/>
        <v>0</v>
      </c>
      <c r="K356" s="743">
        <f t="shared" si="52"/>
        <v>0</v>
      </c>
      <c r="L356" s="743">
        <f t="shared" si="52"/>
        <v>0</v>
      </c>
      <c r="M356" s="744">
        <f t="shared" si="52"/>
        <v>0</v>
      </c>
    </row>
    <row r="357" spans="1:13" s="745" customFormat="1" ht="15.75">
      <c r="A357" s="748"/>
      <c r="B357" s="749"/>
      <c r="C357" s="763" t="s">
        <v>81</v>
      </c>
      <c r="D357" s="734" t="s">
        <v>1481</v>
      </c>
      <c r="E357" s="679">
        <f t="shared" si="50"/>
        <v>0</v>
      </c>
      <c r="F357" s="885"/>
      <c r="G357" s="743"/>
      <c r="H357" s="743"/>
      <c r="I357" s="743"/>
      <c r="J357" s="796"/>
      <c r="K357" s="885"/>
      <c r="L357" s="743"/>
      <c r="M357" s="744"/>
    </row>
    <row r="358" spans="1:13" ht="39.75" customHeight="1">
      <c r="A358" s="1271" t="s">
        <v>1482</v>
      </c>
      <c r="B358" s="1272"/>
      <c r="C358" s="1273"/>
      <c r="D358" s="770"/>
      <c r="E358" s="679">
        <f>G358+H358+I358</f>
        <v>0</v>
      </c>
      <c r="F358" s="679">
        <f aca="true" t="shared" si="53" ref="F358:M358">F359+F370</f>
        <v>0</v>
      </c>
      <c r="G358" s="679">
        <f t="shared" si="53"/>
        <v>0</v>
      </c>
      <c r="H358" s="679">
        <f t="shared" si="53"/>
        <v>0</v>
      </c>
      <c r="I358" s="679">
        <f t="shared" si="53"/>
        <v>0</v>
      </c>
      <c r="J358" s="679">
        <f t="shared" si="53"/>
        <v>0</v>
      </c>
      <c r="K358" s="679">
        <f t="shared" si="53"/>
        <v>0</v>
      </c>
      <c r="L358" s="679">
        <f t="shared" si="53"/>
        <v>0</v>
      </c>
      <c r="M358" s="681">
        <f t="shared" si="53"/>
        <v>0</v>
      </c>
    </row>
    <row r="359" spans="1:13" ht="15.75">
      <c r="A359" s="1280" t="s">
        <v>1483</v>
      </c>
      <c r="B359" s="1281"/>
      <c r="C359" s="1282"/>
      <c r="D359" s="734" t="s">
        <v>1484</v>
      </c>
      <c r="E359" s="679">
        <f>G359+H359+I359+J359</f>
        <v>0</v>
      </c>
      <c r="F359" s="679">
        <f aca="true" t="shared" si="54" ref="F359:M359">F361+F364+F367+F368+F369</f>
        <v>0</v>
      </c>
      <c r="G359" s="679">
        <f t="shared" si="54"/>
        <v>0</v>
      </c>
      <c r="H359" s="679">
        <f t="shared" si="54"/>
        <v>0</v>
      </c>
      <c r="I359" s="679">
        <f t="shared" si="54"/>
        <v>0</v>
      </c>
      <c r="J359" s="679">
        <f t="shared" si="54"/>
        <v>0</v>
      </c>
      <c r="K359" s="679">
        <f t="shared" si="54"/>
        <v>0</v>
      </c>
      <c r="L359" s="679">
        <f t="shared" si="54"/>
        <v>0</v>
      </c>
      <c r="M359" s="681">
        <f t="shared" si="54"/>
        <v>0</v>
      </c>
    </row>
    <row r="360" spans="1:13" ht="15.75">
      <c r="A360" s="735" t="s">
        <v>372</v>
      </c>
      <c r="B360" s="732"/>
      <c r="C360" s="736"/>
      <c r="D360" s="734"/>
      <c r="E360" s="679"/>
      <c r="F360" s="679"/>
      <c r="G360" s="679"/>
      <c r="H360" s="679"/>
      <c r="I360" s="679"/>
      <c r="J360" s="737"/>
      <c r="K360" s="679"/>
      <c r="L360" s="679"/>
      <c r="M360" s="681"/>
    </row>
    <row r="361" spans="1:13" ht="15.75">
      <c r="A361" s="735"/>
      <c r="B361" s="1283" t="s">
        <v>1485</v>
      </c>
      <c r="C361" s="1237"/>
      <c r="D361" s="753" t="s">
        <v>1486</v>
      </c>
      <c r="E361" s="679">
        <f aca="true" t="shared" si="55" ref="E361:M361">E362+E363</f>
        <v>0</v>
      </c>
      <c r="F361" s="679">
        <f t="shared" si="55"/>
        <v>0</v>
      </c>
      <c r="G361" s="679">
        <f t="shared" si="55"/>
        <v>0</v>
      </c>
      <c r="H361" s="679">
        <f t="shared" si="55"/>
        <v>0</v>
      </c>
      <c r="I361" s="679">
        <f t="shared" si="55"/>
        <v>0</v>
      </c>
      <c r="J361" s="679">
        <f t="shared" si="55"/>
        <v>0</v>
      </c>
      <c r="K361" s="679">
        <f t="shared" si="55"/>
        <v>0</v>
      </c>
      <c r="L361" s="679">
        <f t="shared" si="55"/>
        <v>0</v>
      </c>
      <c r="M361" s="681">
        <f t="shared" si="55"/>
        <v>0</v>
      </c>
    </row>
    <row r="362" spans="1:13" ht="15.75">
      <c r="A362" s="735"/>
      <c r="B362" s="751"/>
      <c r="C362" s="759" t="s">
        <v>121</v>
      </c>
      <c r="D362" s="753" t="s">
        <v>1487</v>
      </c>
      <c r="E362" s="679"/>
      <c r="F362" s="679"/>
      <c r="G362" s="679"/>
      <c r="H362" s="679"/>
      <c r="I362" s="679"/>
      <c r="J362" s="737"/>
      <c r="K362" s="679"/>
      <c r="L362" s="679"/>
      <c r="M362" s="681"/>
    </row>
    <row r="363" spans="1:13" ht="15.75">
      <c r="A363" s="735"/>
      <c r="B363" s="751"/>
      <c r="C363" s="752" t="s">
        <v>356</v>
      </c>
      <c r="D363" s="753" t="s">
        <v>1488</v>
      </c>
      <c r="E363" s="679">
        <f>G363+H363+I363+J363</f>
        <v>0</v>
      </c>
      <c r="F363" s="679"/>
      <c r="G363" s="715">
        <v>0</v>
      </c>
      <c r="H363" s="715"/>
      <c r="I363" s="715"/>
      <c r="J363" s="737">
        <v>0</v>
      </c>
      <c r="K363" s="679">
        <v>0</v>
      </c>
      <c r="L363" s="679">
        <v>0</v>
      </c>
      <c r="M363" s="681">
        <v>0</v>
      </c>
    </row>
    <row r="364" spans="1:13" ht="15.75">
      <c r="A364" s="735"/>
      <c r="B364" s="1274" t="s">
        <v>1489</v>
      </c>
      <c r="C364" s="1235"/>
      <c r="D364" s="753" t="s">
        <v>1490</v>
      </c>
      <c r="E364" s="679">
        <f aca="true" t="shared" si="56" ref="E364:M364">E365+E366</f>
        <v>0</v>
      </c>
      <c r="F364" s="679">
        <f t="shared" si="56"/>
        <v>0</v>
      </c>
      <c r="G364" s="679">
        <f t="shared" si="56"/>
        <v>0</v>
      </c>
      <c r="H364" s="679">
        <f t="shared" si="56"/>
        <v>0</v>
      </c>
      <c r="I364" s="679">
        <f t="shared" si="56"/>
        <v>0</v>
      </c>
      <c r="J364" s="679">
        <f t="shared" si="56"/>
        <v>0</v>
      </c>
      <c r="K364" s="679">
        <f t="shared" si="56"/>
        <v>0</v>
      </c>
      <c r="L364" s="679">
        <f t="shared" si="56"/>
        <v>0</v>
      </c>
      <c r="M364" s="681">
        <f t="shared" si="56"/>
        <v>0</v>
      </c>
    </row>
    <row r="365" spans="1:13" ht="15.75">
      <c r="A365" s="735"/>
      <c r="B365" s="760"/>
      <c r="C365" s="757" t="s">
        <v>357</v>
      </c>
      <c r="D365" s="753" t="s">
        <v>1491</v>
      </c>
      <c r="E365" s="679"/>
      <c r="F365" s="679"/>
      <c r="G365" s="679"/>
      <c r="H365" s="679"/>
      <c r="I365" s="679"/>
      <c r="J365" s="737"/>
      <c r="K365" s="679"/>
      <c r="L365" s="679"/>
      <c r="M365" s="681"/>
    </row>
    <row r="366" spans="1:13" ht="15.75">
      <c r="A366" s="735"/>
      <c r="B366" s="760"/>
      <c r="C366" s="757" t="s">
        <v>358</v>
      </c>
      <c r="D366" s="753" t="s">
        <v>1492</v>
      </c>
      <c r="E366" s="679"/>
      <c r="F366" s="679"/>
      <c r="G366" s="679"/>
      <c r="H366" s="679"/>
      <c r="I366" s="679"/>
      <c r="J366" s="737"/>
      <c r="K366" s="679"/>
      <c r="L366" s="679"/>
      <c r="M366" s="681"/>
    </row>
    <row r="367" spans="1:13" ht="15.75">
      <c r="A367" s="735"/>
      <c r="B367" s="751" t="s">
        <v>555</v>
      </c>
      <c r="C367" s="757"/>
      <c r="D367" s="753" t="s">
        <v>1493</v>
      </c>
      <c r="E367" s="679"/>
      <c r="F367" s="679"/>
      <c r="G367" s="679"/>
      <c r="H367" s="679"/>
      <c r="I367" s="679"/>
      <c r="J367" s="737"/>
      <c r="K367" s="679"/>
      <c r="L367" s="679"/>
      <c r="M367" s="681"/>
    </row>
    <row r="368" spans="1:13" ht="15.75">
      <c r="A368" s="735"/>
      <c r="B368" s="751" t="s">
        <v>407</v>
      </c>
      <c r="C368" s="757"/>
      <c r="D368" s="753" t="s">
        <v>1494</v>
      </c>
      <c r="E368" s="679"/>
      <c r="F368" s="679"/>
      <c r="G368" s="679"/>
      <c r="H368" s="679"/>
      <c r="I368" s="679"/>
      <c r="J368" s="737"/>
      <c r="K368" s="679"/>
      <c r="L368" s="679"/>
      <c r="M368" s="681"/>
    </row>
    <row r="369" spans="1:13" ht="15.75">
      <c r="A369" s="735"/>
      <c r="B369" s="1274" t="s">
        <v>202</v>
      </c>
      <c r="C369" s="1235"/>
      <c r="D369" s="753" t="s">
        <v>1495</v>
      </c>
      <c r="E369" s="679"/>
      <c r="F369" s="679"/>
      <c r="G369" s="679"/>
      <c r="H369" s="679"/>
      <c r="I369" s="679"/>
      <c r="J369" s="737"/>
      <c r="K369" s="679"/>
      <c r="L369" s="679"/>
      <c r="M369" s="681"/>
    </row>
    <row r="370" spans="1:13" ht="18" customHeight="1">
      <c r="A370" s="731" t="s">
        <v>1496</v>
      </c>
      <c r="B370" s="732"/>
      <c r="C370" s="733"/>
      <c r="D370" s="734" t="s">
        <v>1497</v>
      </c>
      <c r="E370" s="679"/>
      <c r="F370" s="679"/>
      <c r="G370" s="679"/>
      <c r="H370" s="679"/>
      <c r="I370" s="679"/>
      <c r="J370" s="737"/>
      <c r="K370" s="679"/>
      <c r="L370" s="679"/>
      <c r="M370" s="681"/>
    </row>
    <row r="371" spans="1:13" ht="15.75">
      <c r="A371" s="735" t="s">
        <v>372</v>
      </c>
      <c r="B371" s="732"/>
      <c r="C371" s="736"/>
      <c r="D371" s="734"/>
      <c r="E371" s="679"/>
      <c r="F371" s="679"/>
      <c r="G371" s="679"/>
      <c r="H371" s="679"/>
      <c r="I371" s="679"/>
      <c r="J371" s="737"/>
      <c r="K371" s="679"/>
      <c r="L371" s="679"/>
      <c r="M371" s="681"/>
    </row>
    <row r="372" spans="1:13" s="745" customFormat="1" ht="18" customHeight="1">
      <c r="A372" s="781"/>
      <c r="B372" s="782" t="s">
        <v>182</v>
      </c>
      <c r="C372" s="783"/>
      <c r="D372" s="734" t="s">
        <v>1498</v>
      </c>
      <c r="E372" s="885"/>
      <c r="F372" s="743"/>
      <c r="G372" s="743"/>
      <c r="H372" s="743"/>
      <c r="I372" s="743"/>
      <c r="J372" s="796"/>
      <c r="K372" s="743"/>
      <c r="L372" s="743"/>
      <c r="M372" s="744"/>
    </row>
    <row r="373" spans="1:13" ht="15.75">
      <c r="A373" s="735"/>
      <c r="B373" s="1274" t="s">
        <v>1499</v>
      </c>
      <c r="C373" s="1235"/>
      <c r="D373" s="753" t="s">
        <v>1500</v>
      </c>
      <c r="E373" s="679"/>
      <c r="F373" s="679"/>
      <c r="G373" s="679"/>
      <c r="H373" s="679"/>
      <c r="I373" s="679"/>
      <c r="J373" s="737"/>
      <c r="K373" s="679"/>
      <c r="L373" s="679"/>
      <c r="M373" s="681"/>
    </row>
    <row r="374" spans="1:13" ht="15.75">
      <c r="A374" s="735"/>
      <c r="B374" s="751"/>
      <c r="C374" s="757" t="s">
        <v>359</v>
      </c>
      <c r="D374" s="753" t="s">
        <v>1501</v>
      </c>
      <c r="E374" s="679"/>
      <c r="F374" s="679"/>
      <c r="G374" s="679"/>
      <c r="H374" s="679"/>
      <c r="I374" s="679"/>
      <c r="J374" s="737"/>
      <c r="K374" s="679"/>
      <c r="L374" s="679"/>
      <c r="M374" s="681"/>
    </row>
    <row r="375" spans="1:13" ht="15.75">
      <c r="A375" s="735"/>
      <c r="B375" s="751"/>
      <c r="C375" s="757" t="s">
        <v>632</v>
      </c>
      <c r="D375" s="753" t="s">
        <v>1502</v>
      </c>
      <c r="E375" s="679"/>
      <c r="F375" s="679"/>
      <c r="G375" s="679"/>
      <c r="H375" s="679"/>
      <c r="I375" s="679"/>
      <c r="J375" s="737"/>
      <c r="K375" s="679"/>
      <c r="L375" s="679"/>
      <c r="M375" s="681"/>
    </row>
    <row r="376" spans="1:13" ht="15.75">
      <c r="A376" s="735"/>
      <c r="B376" s="751" t="s">
        <v>113</v>
      </c>
      <c r="C376" s="757"/>
      <c r="D376" s="753" t="s">
        <v>1503</v>
      </c>
      <c r="E376" s="679"/>
      <c r="F376" s="679"/>
      <c r="G376" s="679"/>
      <c r="H376" s="679"/>
      <c r="I376" s="679"/>
      <c r="J376" s="737"/>
      <c r="K376" s="679"/>
      <c r="L376" s="679"/>
      <c r="M376" s="681"/>
    </row>
    <row r="377" spans="1:13" ht="15.75">
      <c r="A377" s="761" t="s">
        <v>1504</v>
      </c>
      <c r="B377" s="884"/>
      <c r="C377" s="758"/>
      <c r="D377" s="756">
        <v>79.07</v>
      </c>
      <c r="E377" s="679"/>
      <c r="F377" s="679"/>
      <c r="G377" s="679"/>
      <c r="H377" s="679"/>
      <c r="I377" s="679"/>
      <c r="J377" s="737"/>
      <c r="K377" s="679"/>
      <c r="L377" s="679"/>
      <c r="M377" s="681"/>
    </row>
    <row r="378" spans="1:13" ht="15.75">
      <c r="A378" s="1284" t="s">
        <v>1505</v>
      </c>
      <c r="B378" s="1285"/>
      <c r="C378" s="1286"/>
      <c r="D378" s="734" t="s">
        <v>1506</v>
      </c>
      <c r="E378" s="679"/>
      <c r="F378" s="679"/>
      <c r="G378" s="679"/>
      <c r="H378" s="679"/>
      <c r="I378" s="679"/>
      <c r="J378" s="737"/>
      <c r="K378" s="679"/>
      <c r="L378" s="679"/>
      <c r="M378" s="681"/>
    </row>
    <row r="379" spans="1:13" ht="15.75">
      <c r="A379" s="735" t="s">
        <v>372</v>
      </c>
      <c r="B379" s="732"/>
      <c r="C379" s="736"/>
      <c r="D379" s="734"/>
      <c r="E379" s="679"/>
      <c r="F379" s="679"/>
      <c r="G379" s="679"/>
      <c r="H379" s="679"/>
      <c r="I379" s="679"/>
      <c r="J379" s="737"/>
      <c r="K379" s="679"/>
      <c r="L379" s="679"/>
      <c r="M379" s="681"/>
    </row>
    <row r="380" spans="1:13" ht="15.75">
      <c r="A380" s="761"/>
      <c r="B380" s="732" t="s">
        <v>1507</v>
      </c>
      <c r="C380" s="736"/>
      <c r="D380" s="734" t="s">
        <v>1508</v>
      </c>
      <c r="E380" s="679"/>
      <c r="F380" s="679"/>
      <c r="G380" s="679"/>
      <c r="H380" s="679"/>
      <c r="I380" s="679"/>
      <c r="J380" s="737"/>
      <c r="K380" s="679"/>
      <c r="L380" s="679"/>
      <c r="M380" s="681"/>
    </row>
    <row r="381" spans="1:13" ht="15.75">
      <c r="A381" s="761"/>
      <c r="B381" s="732"/>
      <c r="C381" s="736" t="s">
        <v>292</v>
      </c>
      <c r="D381" s="734" t="s">
        <v>1509</v>
      </c>
      <c r="E381" s="679"/>
      <c r="F381" s="679"/>
      <c r="G381" s="679"/>
      <c r="H381" s="679"/>
      <c r="I381" s="679"/>
      <c r="J381" s="737"/>
      <c r="K381" s="679"/>
      <c r="L381" s="679"/>
      <c r="M381" s="681"/>
    </row>
    <row r="382" spans="1:13" ht="15.75">
      <c r="A382" s="761"/>
      <c r="B382" s="732"/>
      <c r="C382" s="736" t="s">
        <v>1510</v>
      </c>
      <c r="D382" s="734" t="s">
        <v>1511</v>
      </c>
      <c r="E382" s="679"/>
      <c r="F382" s="679"/>
      <c r="G382" s="679"/>
      <c r="H382" s="679"/>
      <c r="I382" s="679"/>
      <c r="J382" s="737"/>
      <c r="K382" s="679"/>
      <c r="L382" s="679"/>
      <c r="M382" s="681"/>
    </row>
    <row r="383" spans="1:13" ht="15.75">
      <c r="A383" s="761" t="s">
        <v>1512</v>
      </c>
      <c r="B383" s="732"/>
      <c r="C383" s="736"/>
      <c r="D383" s="734" t="s">
        <v>1513</v>
      </c>
      <c r="E383" s="679"/>
      <c r="F383" s="679"/>
      <c r="G383" s="679"/>
      <c r="H383" s="679"/>
      <c r="I383" s="679"/>
      <c r="J383" s="737"/>
      <c r="K383" s="679"/>
      <c r="L383" s="679"/>
      <c r="M383" s="681"/>
    </row>
    <row r="384" spans="1:13" ht="15.75">
      <c r="A384" s="735" t="s">
        <v>372</v>
      </c>
      <c r="B384" s="732"/>
      <c r="C384" s="736"/>
      <c r="D384" s="734"/>
      <c r="E384" s="679"/>
      <c r="F384" s="679"/>
      <c r="G384" s="679"/>
      <c r="H384" s="679"/>
      <c r="I384" s="679"/>
      <c r="J384" s="737"/>
      <c r="K384" s="679"/>
      <c r="L384" s="679"/>
      <c r="M384" s="681"/>
    </row>
    <row r="385" spans="1:13" ht="15.75">
      <c r="A385" s="761"/>
      <c r="B385" s="732" t="s">
        <v>1514</v>
      </c>
      <c r="C385" s="736"/>
      <c r="D385" s="734" t="s">
        <v>1515</v>
      </c>
      <c r="E385" s="679"/>
      <c r="F385" s="679"/>
      <c r="G385" s="679"/>
      <c r="H385" s="679"/>
      <c r="I385" s="679"/>
      <c r="J385" s="737"/>
      <c r="K385" s="679"/>
      <c r="L385" s="679"/>
      <c r="M385" s="681"/>
    </row>
    <row r="386" spans="1:13" s="745" customFormat="1" ht="18" customHeight="1">
      <c r="A386" s="746"/>
      <c r="B386" s="749" t="s">
        <v>428</v>
      </c>
      <c r="C386" s="763"/>
      <c r="D386" s="734" t="s">
        <v>1516</v>
      </c>
      <c r="E386" s="885"/>
      <c r="F386" s="743"/>
      <c r="G386" s="743"/>
      <c r="H386" s="743"/>
      <c r="I386" s="743"/>
      <c r="J386" s="796"/>
      <c r="K386" s="743"/>
      <c r="L386" s="743"/>
      <c r="M386" s="744"/>
    </row>
    <row r="387" spans="1:13" s="745" customFormat="1" ht="15.75">
      <c r="A387" s="746"/>
      <c r="B387" s="747" t="s">
        <v>257</v>
      </c>
      <c r="C387" s="763"/>
      <c r="D387" s="734" t="s">
        <v>1517</v>
      </c>
      <c r="E387" s="885"/>
      <c r="F387" s="885"/>
      <c r="G387" s="743"/>
      <c r="H387" s="743"/>
      <c r="I387" s="743"/>
      <c r="J387" s="796"/>
      <c r="K387" s="885"/>
      <c r="L387" s="743"/>
      <c r="M387" s="744"/>
    </row>
    <row r="388" spans="1:13" s="745" customFormat="1" ht="15.75">
      <c r="A388" s="740" t="s">
        <v>1518</v>
      </c>
      <c r="B388" s="747"/>
      <c r="C388" s="794"/>
      <c r="D388" s="678">
        <v>83.07</v>
      </c>
      <c r="E388" s="885"/>
      <c r="F388" s="743"/>
      <c r="G388" s="743"/>
      <c r="H388" s="743"/>
      <c r="I388" s="743"/>
      <c r="J388" s="796"/>
      <c r="K388" s="743"/>
      <c r="L388" s="743"/>
      <c r="M388" s="744"/>
    </row>
    <row r="389" spans="1:13" s="745" customFormat="1" ht="15.75">
      <c r="A389" s="781" t="s">
        <v>372</v>
      </c>
      <c r="B389" s="795"/>
      <c r="C389" s="783"/>
      <c r="D389" s="734"/>
      <c r="E389" s="885"/>
      <c r="F389" s="743"/>
      <c r="G389" s="743"/>
      <c r="H389" s="743"/>
      <c r="I389" s="743"/>
      <c r="J389" s="796"/>
      <c r="K389" s="743"/>
      <c r="L389" s="743"/>
      <c r="M389" s="744"/>
    </row>
    <row r="390" spans="1:13" s="745" customFormat="1" ht="15.75">
      <c r="A390" s="762"/>
      <c r="B390" s="747" t="s">
        <v>1519</v>
      </c>
      <c r="C390" s="794"/>
      <c r="D390" s="734" t="s">
        <v>1520</v>
      </c>
      <c r="E390" s="885"/>
      <c r="F390" s="743"/>
      <c r="G390" s="743"/>
      <c r="H390" s="743"/>
      <c r="I390" s="743"/>
      <c r="J390" s="796"/>
      <c r="K390" s="743"/>
      <c r="L390" s="743"/>
      <c r="M390" s="744"/>
    </row>
    <row r="391" spans="1:13" s="745" customFormat="1" ht="15.75">
      <c r="A391" s="762"/>
      <c r="B391" s="747"/>
      <c r="C391" s="755" t="s">
        <v>156</v>
      </c>
      <c r="D391" s="734" t="s">
        <v>1521</v>
      </c>
      <c r="E391" s="885"/>
      <c r="F391" s="743"/>
      <c r="G391" s="743"/>
      <c r="H391" s="743"/>
      <c r="I391" s="743"/>
      <c r="J391" s="796"/>
      <c r="K391" s="743"/>
      <c r="L391" s="743"/>
      <c r="M391" s="744"/>
    </row>
    <row r="392" spans="1:13" s="745" customFormat="1" ht="15.75">
      <c r="A392" s="762"/>
      <c r="B392" s="747"/>
      <c r="C392" s="755" t="s">
        <v>8</v>
      </c>
      <c r="D392" s="734" t="s">
        <v>1522</v>
      </c>
      <c r="E392" s="885"/>
      <c r="F392" s="743"/>
      <c r="G392" s="743"/>
      <c r="H392" s="743"/>
      <c r="I392" s="743"/>
      <c r="J392" s="796"/>
      <c r="K392" s="743"/>
      <c r="L392" s="743"/>
      <c r="M392" s="744"/>
    </row>
    <row r="393" spans="1:13" s="745" customFormat="1" ht="15.75">
      <c r="A393" s="762"/>
      <c r="B393" s="747"/>
      <c r="C393" s="763" t="s">
        <v>514</v>
      </c>
      <c r="D393" s="768" t="s">
        <v>1523</v>
      </c>
      <c r="E393" s="885"/>
      <c r="F393" s="743"/>
      <c r="G393" s="743"/>
      <c r="H393" s="743"/>
      <c r="I393" s="743"/>
      <c r="J393" s="796"/>
      <c r="K393" s="743"/>
      <c r="L393" s="743"/>
      <c r="M393" s="744"/>
    </row>
    <row r="394" spans="1:13" ht="15.75">
      <c r="A394" s="761" t="s">
        <v>1524</v>
      </c>
      <c r="B394" s="732"/>
      <c r="C394" s="736"/>
      <c r="D394" s="734" t="s">
        <v>1525</v>
      </c>
      <c r="E394" s="679"/>
      <c r="F394" s="679"/>
      <c r="G394" s="679"/>
      <c r="H394" s="679"/>
      <c r="I394" s="679"/>
      <c r="J394" s="737"/>
      <c r="K394" s="679"/>
      <c r="L394" s="679"/>
      <c r="M394" s="681"/>
    </row>
    <row r="395" spans="1:13" ht="15.75">
      <c r="A395" s="735" t="s">
        <v>372</v>
      </c>
      <c r="B395" s="732"/>
      <c r="C395" s="736"/>
      <c r="D395" s="734"/>
      <c r="E395" s="679"/>
      <c r="F395" s="679"/>
      <c r="G395" s="679"/>
      <c r="H395" s="679"/>
      <c r="I395" s="679"/>
      <c r="J395" s="737"/>
      <c r="K395" s="679"/>
      <c r="L395" s="679"/>
      <c r="M395" s="681"/>
    </row>
    <row r="396" spans="1:13" ht="15.75">
      <c r="A396" s="735"/>
      <c r="B396" s="751" t="s">
        <v>1526</v>
      </c>
      <c r="C396" s="758"/>
      <c r="D396" s="753" t="s">
        <v>1527</v>
      </c>
      <c r="E396" s="679"/>
      <c r="F396" s="679"/>
      <c r="G396" s="679"/>
      <c r="H396" s="679"/>
      <c r="I396" s="679"/>
      <c r="J396" s="737"/>
      <c r="K396" s="679"/>
      <c r="L396" s="679"/>
      <c r="M396" s="681"/>
    </row>
    <row r="397" spans="1:13" ht="15.75">
      <c r="A397" s="765"/>
      <c r="B397" s="798"/>
      <c r="C397" s="799" t="s">
        <v>432</v>
      </c>
      <c r="D397" s="894" t="s">
        <v>1528</v>
      </c>
      <c r="E397" s="679"/>
      <c r="F397" s="679"/>
      <c r="G397" s="679"/>
      <c r="H397" s="679"/>
      <c r="I397" s="679"/>
      <c r="J397" s="737"/>
      <c r="K397" s="679"/>
      <c r="L397" s="679"/>
      <c r="M397" s="681"/>
    </row>
    <row r="398" spans="1:13" ht="15.75">
      <c r="A398" s="765"/>
      <c r="B398" s="798"/>
      <c r="C398" s="799" t="s">
        <v>433</v>
      </c>
      <c r="D398" s="894" t="s">
        <v>1529</v>
      </c>
      <c r="E398" s="679"/>
      <c r="F398" s="679"/>
      <c r="G398" s="679"/>
      <c r="H398" s="679"/>
      <c r="I398" s="679"/>
      <c r="J398" s="737"/>
      <c r="K398" s="679"/>
      <c r="L398" s="679"/>
      <c r="M398" s="681"/>
    </row>
    <row r="399" spans="1:13" ht="15.75">
      <c r="A399" s="735"/>
      <c r="B399" s="751"/>
      <c r="C399" s="757" t="s">
        <v>434</v>
      </c>
      <c r="D399" s="894" t="s">
        <v>1530</v>
      </c>
      <c r="E399" s="679"/>
      <c r="F399" s="679"/>
      <c r="G399" s="679"/>
      <c r="H399" s="679"/>
      <c r="I399" s="679"/>
      <c r="J399" s="737"/>
      <c r="K399" s="679"/>
      <c r="L399" s="679"/>
      <c r="M399" s="681"/>
    </row>
    <row r="400" spans="1:13" ht="15.75">
      <c r="A400" s="735"/>
      <c r="B400" s="751" t="s">
        <v>1531</v>
      </c>
      <c r="C400" s="757"/>
      <c r="D400" s="753" t="s">
        <v>1532</v>
      </c>
      <c r="E400" s="679"/>
      <c r="F400" s="679"/>
      <c r="G400" s="679"/>
      <c r="H400" s="679"/>
      <c r="I400" s="679"/>
      <c r="J400" s="737"/>
      <c r="K400" s="679"/>
      <c r="L400" s="679"/>
      <c r="M400" s="681"/>
    </row>
    <row r="401" spans="1:13" ht="15.75">
      <c r="A401" s="735"/>
      <c r="B401" s="751"/>
      <c r="C401" s="757" t="s">
        <v>218</v>
      </c>
      <c r="D401" s="753" t="s">
        <v>1533</v>
      </c>
      <c r="E401" s="679"/>
      <c r="F401" s="679"/>
      <c r="G401" s="679"/>
      <c r="H401" s="679"/>
      <c r="I401" s="679"/>
      <c r="J401" s="737"/>
      <c r="K401" s="679"/>
      <c r="L401" s="679"/>
      <c r="M401" s="681"/>
    </row>
    <row r="402" spans="1:13" s="745" customFormat="1" ht="15.75">
      <c r="A402" s="895"/>
      <c r="B402" s="749" t="s">
        <v>402</v>
      </c>
      <c r="C402" s="783"/>
      <c r="D402" s="734" t="s">
        <v>1534</v>
      </c>
      <c r="E402" s="885"/>
      <c r="F402" s="743"/>
      <c r="G402" s="743"/>
      <c r="H402" s="743"/>
      <c r="I402" s="743"/>
      <c r="J402" s="796"/>
      <c r="K402" s="743"/>
      <c r="L402" s="743"/>
      <c r="M402" s="744"/>
    </row>
    <row r="403" spans="1:13" s="745" customFormat="1" ht="15.75">
      <c r="A403" s="746" t="s">
        <v>1535</v>
      </c>
      <c r="B403" s="747"/>
      <c r="C403" s="763"/>
      <c r="D403" s="678">
        <v>87.07</v>
      </c>
      <c r="E403" s="885"/>
      <c r="F403" s="885"/>
      <c r="G403" s="743"/>
      <c r="H403" s="743"/>
      <c r="I403" s="743"/>
      <c r="J403" s="796"/>
      <c r="K403" s="885"/>
      <c r="L403" s="743"/>
      <c r="M403" s="744"/>
    </row>
    <row r="404" spans="1:13" s="745" customFormat="1" ht="15.75">
      <c r="A404" s="781" t="s">
        <v>372</v>
      </c>
      <c r="B404" s="795"/>
      <c r="C404" s="783"/>
      <c r="D404" s="734"/>
      <c r="E404" s="885"/>
      <c r="F404" s="885"/>
      <c r="G404" s="743"/>
      <c r="H404" s="743"/>
      <c r="I404" s="743"/>
      <c r="J404" s="796"/>
      <c r="K404" s="885"/>
      <c r="L404" s="743"/>
      <c r="M404" s="744"/>
    </row>
    <row r="405" spans="1:13" s="745" customFormat="1" ht="15.75">
      <c r="A405" s="746"/>
      <c r="B405" s="749" t="s">
        <v>580</v>
      </c>
      <c r="C405" s="763"/>
      <c r="D405" s="734" t="s">
        <v>1536</v>
      </c>
      <c r="E405" s="885"/>
      <c r="F405" s="885"/>
      <c r="G405" s="743"/>
      <c r="H405" s="743"/>
      <c r="I405" s="743"/>
      <c r="J405" s="796"/>
      <c r="K405" s="885"/>
      <c r="L405" s="743"/>
      <c r="M405" s="744"/>
    </row>
    <row r="406" spans="1:13" s="745" customFormat="1" ht="15.75">
      <c r="A406" s="746"/>
      <c r="B406" s="749" t="s">
        <v>260</v>
      </c>
      <c r="C406" s="763"/>
      <c r="D406" s="734" t="s">
        <v>1537</v>
      </c>
      <c r="E406" s="885"/>
      <c r="F406" s="885"/>
      <c r="G406" s="743"/>
      <c r="H406" s="743"/>
      <c r="I406" s="743"/>
      <c r="J406" s="796"/>
      <c r="K406" s="885"/>
      <c r="L406" s="743"/>
      <c r="M406" s="744"/>
    </row>
    <row r="407" spans="1:13" s="745" customFormat="1" ht="15.75">
      <c r="A407" s="746"/>
      <c r="B407" s="747" t="s">
        <v>258</v>
      </c>
      <c r="C407" s="763"/>
      <c r="D407" s="734" t="s">
        <v>1538</v>
      </c>
      <c r="E407" s="885"/>
      <c r="F407" s="885"/>
      <c r="G407" s="743"/>
      <c r="H407" s="743"/>
      <c r="I407" s="743"/>
      <c r="J407" s="796"/>
      <c r="K407" s="885"/>
      <c r="L407" s="743"/>
      <c r="M407" s="744"/>
    </row>
    <row r="408" spans="1:13" ht="15.75">
      <c r="A408" s="786" t="s">
        <v>1539</v>
      </c>
      <c r="B408" s="896"/>
      <c r="C408" s="896"/>
      <c r="D408" s="770" t="s">
        <v>1540</v>
      </c>
      <c r="E408" s="679">
        <f>G408+H408+I408+J408</f>
        <v>0</v>
      </c>
      <c r="F408" s="679"/>
      <c r="G408" s="679">
        <f>G409</f>
        <v>0</v>
      </c>
      <c r="H408" s="679">
        <f aca="true" t="shared" si="57" ref="H408:M408">H409</f>
        <v>0</v>
      </c>
      <c r="I408" s="679">
        <f t="shared" si="57"/>
        <v>0</v>
      </c>
      <c r="J408" s="679">
        <f t="shared" si="57"/>
        <v>0</v>
      </c>
      <c r="K408" s="679">
        <f t="shared" si="57"/>
        <v>0</v>
      </c>
      <c r="L408" s="679">
        <f t="shared" si="57"/>
        <v>0</v>
      </c>
      <c r="M408" s="681">
        <f t="shared" si="57"/>
        <v>0</v>
      </c>
    </row>
    <row r="409" spans="1:13" ht="16.5" thickBot="1">
      <c r="A409" s="897" t="s">
        <v>1371</v>
      </c>
      <c r="B409" s="898"/>
      <c r="C409" s="899" t="s">
        <v>1541</v>
      </c>
      <c r="D409" s="806" t="s">
        <v>1542</v>
      </c>
      <c r="E409" s="819">
        <f>G409+H409+I409+J409</f>
        <v>0</v>
      </c>
      <c r="F409" s="819"/>
      <c r="G409" s="819">
        <f>G286-G30</f>
        <v>0</v>
      </c>
      <c r="H409" s="819">
        <f aca="true" t="shared" si="58" ref="H409:M409">H286-H30</f>
        <v>0</v>
      </c>
      <c r="I409" s="819">
        <f t="shared" si="58"/>
        <v>0</v>
      </c>
      <c r="J409" s="819">
        <f t="shared" si="58"/>
        <v>0</v>
      </c>
      <c r="K409" s="819">
        <f t="shared" si="58"/>
        <v>0</v>
      </c>
      <c r="L409" s="819">
        <f t="shared" si="58"/>
        <v>0</v>
      </c>
      <c r="M409" s="820">
        <f t="shared" si="58"/>
        <v>0</v>
      </c>
    </row>
    <row r="411" spans="1:10" ht="12.75" customHeight="1">
      <c r="A411" s="1259" t="s">
        <v>1372</v>
      </c>
      <c r="B411" s="1259"/>
      <c r="C411" s="1258" t="s">
        <v>696</v>
      </c>
      <c r="D411" s="1258"/>
      <c r="E411" s="822"/>
      <c r="F411" s="822"/>
      <c r="G411" s="822"/>
      <c r="H411" s="822"/>
      <c r="I411" s="822"/>
      <c r="J411" s="822"/>
    </row>
    <row r="412" spans="1:10" ht="23.25" customHeight="1">
      <c r="A412" s="1259"/>
      <c r="B412" s="1259"/>
      <c r="C412" s="1258"/>
      <c r="D412" s="1258"/>
      <c r="E412" s="822"/>
      <c r="F412" s="823"/>
      <c r="G412" s="823"/>
      <c r="H412" s="823"/>
      <c r="I412" s="822"/>
      <c r="J412" s="822"/>
    </row>
    <row r="413" spans="1:10" ht="15.75">
      <c r="A413" s="822"/>
      <c r="B413" s="822"/>
      <c r="C413" s="824" t="s">
        <v>1546</v>
      </c>
      <c r="D413" s="825"/>
      <c r="E413" s="822"/>
      <c r="F413" s="822"/>
      <c r="H413" s="822"/>
      <c r="I413" s="822"/>
      <c r="J413" s="826" t="s">
        <v>160</v>
      </c>
    </row>
    <row r="414" spans="1:10" ht="15.75">
      <c r="A414" s="822"/>
      <c r="B414" s="822"/>
      <c r="C414" s="827"/>
      <c r="D414" s="822"/>
      <c r="E414" s="822"/>
      <c r="F414" s="822"/>
      <c r="H414" s="822"/>
      <c r="J414" s="775" t="s">
        <v>161</v>
      </c>
    </row>
  </sheetData>
  <sheetProtection/>
  <mergeCells count="73">
    <mergeCell ref="A378:C378"/>
    <mergeCell ref="A411:B412"/>
    <mergeCell ref="C411:D412"/>
    <mergeCell ref="A358:C358"/>
    <mergeCell ref="A359:C359"/>
    <mergeCell ref="B361:C361"/>
    <mergeCell ref="B364:C364"/>
    <mergeCell ref="B369:C369"/>
    <mergeCell ref="B373:C373"/>
    <mergeCell ref="B311:C311"/>
    <mergeCell ref="B324:C324"/>
    <mergeCell ref="A330:C330"/>
    <mergeCell ref="B332:C332"/>
    <mergeCell ref="B342:C342"/>
    <mergeCell ref="A347:C347"/>
    <mergeCell ref="A286:C286"/>
    <mergeCell ref="A287:C287"/>
    <mergeCell ref="A295:C295"/>
    <mergeCell ref="A299:C299"/>
    <mergeCell ref="A305:C305"/>
    <mergeCell ref="A306:C306"/>
    <mergeCell ref="A235:C235"/>
    <mergeCell ref="B237:C237"/>
    <mergeCell ref="B240:C240"/>
    <mergeCell ref="B245:C245"/>
    <mergeCell ref="B249:C249"/>
    <mergeCell ref="A254:C254"/>
    <mergeCell ref="B200:C200"/>
    <mergeCell ref="A206:C206"/>
    <mergeCell ref="B208:C208"/>
    <mergeCell ref="B218:C218"/>
    <mergeCell ref="A223:C223"/>
    <mergeCell ref="A234:C234"/>
    <mergeCell ref="A163:C163"/>
    <mergeCell ref="A171:C171"/>
    <mergeCell ref="A175:C175"/>
    <mergeCell ref="A181:C181"/>
    <mergeCell ref="A182:C182"/>
    <mergeCell ref="B187:C187"/>
    <mergeCell ref="B113:C113"/>
    <mergeCell ref="B116:C116"/>
    <mergeCell ref="B121:C121"/>
    <mergeCell ref="B125:C125"/>
    <mergeCell ref="A130:C130"/>
    <mergeCell ref="A162:C162"/>
    <mergeCell ref="A82:C82"/>
    <mergeCell ref="B84:C84"/>
    <mergeCell ref="B94:C94"/>
    <mergeCell ref="A99:C99"/>
    <mergeCell ref="A110:C110"/>
    <mergeCell ref="A111:C111"/>
    <mergeCell ref="A47:C47"/>
    <mergeCell ref="A51:C51"/>
    <mergeCell ref="A57:C57"/>
    <mergeCell ref="A58:C58"/>
    <mergeCell ref="B63:C63"/>
    <mergeCell ref="B76:C76"/>
    <mergeCell ref="M10:M11"/>
    <mergeCell ref="B15:C15"/>
    <mergeCell ref="B26:C26"/>
    <mergeCell ref="B33:C33"/>
    <mergeCell ref="A38:C38"/>
    <mergeCell ref="A39:C39"/>
    <mergeCell ref="A5:J5"/>
    <mergeCell ref="A6:J6"/>
    <mergeCell ref="A9:C11"/>
    <mergeCell ref="D9:D11"/>
    <mergeCell ref="E9:J9"/>
    <mergeCell ref="K9:M9"/>
    <mergeCell ref="E10:F10"/>
    <mergeCell ref="G10:J10"/>
    <mergeCell ref="K10:K11"/>
    <mergeCell ref="L10:L11"/>
  </mergeCells>
  <printOptions horizontalCentered="1"/>
  <pageMargins left="0.11811023622047245" right="0.11811023622047245" top="0.35433070866141736" bottom="0.35433070866141736" header="0.31496062992125984" footer="0.2362204724409449"/>
  <pageSetup horizontalDpi="600" verticalDpi="600" orientation="landscape" paperSize="9" scale="70" r:id="rId2"/>
  <colBreaks count="1" manualBreakCount="1">
    <brk id="13" max="502" man="1"/>
  </colBreaks>
  <ignoredErrors>
    <ignoredError sqref="E358"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2022-01-31T13:32:30Z</cp:lastPrinted>
  <dcterms:created xsi:type="dcterms:W3CDTF">2004-07-06T08:10:59Z</dcterms:created>
  <dcterms:modified xsi:type="dcterms:W3CDTF">2022-02-01T08:03:52Z</dcterms:modified>
  <cp:category/>
  <cp:version/>
  <cp:contentType/>
  <cp:contentStatus/>
</cp:coreProperties>
</file>