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5135" windowHeight="4800" activeTab="0"/>
  </bookViews>
  <sheets>
    <sheet name="anexa 1 " sheetId="1" r:id="rId1"/>
  </sheets>
  <definedNames/>
  <calcPr fullCalcOnLoad="1"/>
</workbook>
</file>

<file path=xl/sharedStrings.xml><?xml version="1.0" encoding="utf-8"?>
<sst xmlns="http://schemas.openxmlformats.org/spreadsheetml/2006/main" count="657" uniqueCount="167">
  <si>
    <t xml:space="preserve">       Ordonator principal de credite,</t>
  </si>
  <si>
    <t>CONSILIUL LOCAL SECTOR 6</t>
  </si>
  <si>
    <t>ANEXA 1</t>
  </si>
  <si>
    <t>mii lei</t>
  </si>
  <si>
    <t>I.</t>
  </si>
  <si>
    <t>b.</t>
  </si>
  <si>
    <t>Dotari independente</t>
  </si>
  <si>
    <t>c.</t>
  </si>
  <si>
    <t>Cheltuieli pentru elaborarea studiilor de prefezabilitate, a studiilor de fezabilitate, proiectelor si altor studii aferente obiectivelor de investitii</t>
  </si>
  <si>
    <t>d.</t>
  </si>
  <si>
    <t>Cheltuieli de expertiza, proiectare si de executie privind consolidarile si interventiile pentru prevenirea sau inlaturarea efectelor produse de actiuni accidentale si calamitati, precum si cheltuielile legate de realizarea acestor investitii</t>
  </si>
  <si>
    <t>e.</t>
  </si>
  <si>
    <t>Lucrari de foraj, cartarea terenului, fotogrammetrie, determinari seismologice, consultanta, asistenta tehnica si alte cheltuieli asimilate investitiilor</t>
  </si>
  <si>
    <t>a.</t>
  </si>
  <si>
    <t>Achizitii imobile</t>
  </si>
  <si>
    <t>Lucrari   in   continuare</t>
  </si>
  <si>
    <t>Lucrari noi</t>
  </si>
  <si>
    <t>A.</t>
  </si>
  <si>
    <t>B.</t>
  </si>
  <si>
    <t>C.</t>
  </si>
  <si>
    <t>buc.</t>
  </si>
  <si>
    <t xml:space="preserve">TOTAL                       </t>
  </si>
  <si>
    <t>Din care :</t>
  </si>
  <si>
    <t>Alte cheltuieli de investitii,din care:</t>
  </si>
  <si>
    <t>Softuri</t>
  </si>
  <si>
    <t>CAPITOLUL 54.10 SERVICII PUBLICE COMUNITARE DE EVIDENTA A PERSOANELOR</t>
  </si>
  <si>
    <t>III.</t>
  </si>
  <si>
    <t>CAPITOLUL 68.10.12 CMS SF NECTARIE</t>
  </si>
  <si>
    <t>buc</t>
  </si>
  <si>
    <t>Nr.
crt.</t>
  </si>
  <si>
    <t>U/M</t>
  </si>
  <si>
    <t>Cantitate</t>
  </si>
  <si>
    <t>Explicații</t>
  </si>
  <si>
    <t>Preț  Unitar</t>
  </si>
  <si>
    <t>A.  Lucrări   în   continuare</t>
  </si>
  <si>
    <t>B.  Lucrări    noi</t>
  </si>
  <si>
    <t>C.  Alte cheltuieli de investiții</t>
  </si>
  <si>
    <t>CAPITOLUL 61.10.03 ORDINE PUBLICĂ - POLIȚIE LOCALĂ</t>
  </si>
  <si>
    <t>Lucrări   în   continuare</t>
  </si>
  <si>
    <t>Lucrări noi</t>
  </si>
  <si>
    <t>Alte cheltuieli de investiții, din care:</t>
  </si>
  <si>
    <t>Achiziții imobile</t>
  </si>
  <si>
    <t>Dotări independente</t>
  </si>
  <si>
    <t>Cheltuieli pentru elaborarea studiilor de prefezabilitate, a studiilor de fezabilitate, proiectelor și altor studii aferente obiectivelor de investiții</t>
  </si>
  <si>
    <t>Cheltuieli de expertiză, proiectare și de execuție privind consolidările și intervențiile pentru prevenirea sau înlăturarea efectelor produse de actiuni accidentale și calamități, precum și cheltuielile legate de realizarea acestor investiții</t>
  </si>
  <si>
    <t>Lucrări de foraj, cartarea terenului, fotogrammetrie, determinări seismologice, consultanță, asistență tehnică și alte cheltuieli asimilate investițiilor</t>
  </si>
  <si>
    <t>CAPITOLUL 65.10  ÎNVĂȚĂMÂNT</t>
  </si>
  <si>
    <t xml:space="preserve">              CIPRIAN CIUCU</t>
  </si>
  <si>
    <t>Sisteme PC</t>
  </si>
  <si>
    <t>Multifunctional Laser Jet</t>
  </si>
  <si>
    <t>Electrocardiograf 12 canale</t>
  </si>
  <si>
    <t>II</t>
  </si>
  <si>
    <t>BOGDAN CIOCIRLAN</t>
  </si>
  <si>
    <t>Imprimanta multifunctionala</t>
  </si>
  <si>
    <t>Autospeciala electrica</t>
  </si>
  <si>
    <t>Tableta pentru masurarea temperaturii corporale</t>
  </si>
  <si>
    <t>Dispozitiv de comunicatii - switch 24 porturi</t>
  </si>
  <si>
    <t>Dispozitiv de stocare si managementul informatiei</t>
  </si>
  <si>
    <t>Statii de emisie-receptie</t>
  </si>
  <si>
    <t>Sonometru</t>
  </si>
  <si>
    <t>Autospeciala</t>
  </si>
  <si>
    <t>Actualizare DALI modernizare si extindere cladire Sos.Orhideelor nr.2d</t>
  </si>
  <si>
    <t>Proiect tehnic modernizare si extindere cladire Sos.Orhideelor nr.2d</t>
  </si>
  <si>
    <t>CAPITOLUL 70.10.50 ADMINISTRATIA COMERCIALA SECTOR 6</t>
  </si>
  <si>
    <t>Soft pentru contabilitate</t>
  </si>
  <si>
    <t>Proiectare si Asistenta tehnica parcari</t>
  </si>
  <si>
    <t>Studii de fezabilitate piete</t>
  </si>
  <si>
    <t>Proiect tehnic Complex Veteranilor</t>
  </si>
  <si>
    <t>Proiectare si Asistenta tehnica piete</t>
  </si>
  <si>
    <t>Renovare Complex Comercial Veteranilor</t>
  </si>
  <si>
    <t>Reparatii si reabilitare parcari la sol</t>
  </si>
  <si>
    <t>Reparatii si imbunatatiri Piata Valea Ialomitei</t>
  </si>
  <si>
    <t>Reparatii la imobilele din Brancusi</t>
  </si>
  <si>
    <t>Reparatii la imobilele din Dealul Tugulea</t>
  </si>
  <si>
    <t>Lucrari de marcaje orizontale si verticale</t>
  </si>
  <si>
    <t>Expertiza ANEVAR in vederea stabilirii valorii de exploatare a patrimoniului</t>
  </si>
  <si>
    <t>Ecograf</t>
  </si>
  <si>
    <t>Sistem integrat de testare efort cardio</t>
  </si>
  <si>
    <t>Camera Video ORL</t>
  </si>
  <si>
    <t>Dermatoscop</t>
  </si>
  <si>
    <t>Tija ORL ( 0 grade)</t>
  </si>
  <si>
    <t>Cantar taliometru</t>
  </si>
  <si>
    <t>Totem</t>
  </si>
  <si>
    <t>Litere volumetrice luminoase</t>
  </si>
  <si>
    <t xml:space="preserve">Back-up sistem </t>
  </si>
  <si>
    <t>Combina fizioterapie</t>
  </si>
  <si>
    <t>Aparat fizioterapie cu laser</t>
  </si>
  <si>
    <t>Aparat terapie unde scurte</t>
  </si>
  <si>
    <t>Aparat diatermie TECAR</t>
  </si>
  <si>
    <t>Aparat pentru magnetoterapie MDF</t>
  </si>
  <si>
    <t>Aparat drenaj limfatic</t>
  </si>
  <si>
    <t>Cada medicala cu dus subacvatic</t>
  </si>
  <si>
    <t>Laptop</t>
  </si>
  <si>
    <t>Desktop</t>
  </si>
  <si>
    <t>Extindere si suprainaltare sediu D.G.P.L S6</t>
  </si>
  <si>
    <t>Chiosc</t>
  </si>
  <si>
    <t>Instalare coloana principala statii de incarcare masini electrice</t>
  </si>
  <si>
    <t>Echipament ROUTER pentru securizare retea institutionala</t>
  </si>
  <si>
    <t>Sistem gestionare SMART al pietelor</t>
  </si>
  <si>
    <t>I</t>
  </si>
  <si>
    <t>Trimestrul I</t>
  </si>
  <si>
    <t>Trimestrul II</t>
  </si>
  <si>
    <t>Trimestrul III</t>
  </si>
  <si>
    <t>Trimestrul IV</t>
  </si>
  <si>
    <t>Credit de Angajament</t>
  </si>
  <si>
    <t>Credit Bugetar</t>
  </si>
  <si>
    <t xml:space="preserve">Centrala termica </t>
  </si>
  <si>
    <t xml:space="preserve"> Nebulizator</t>
  </si>
  <si>
    <t xml:space="preserve"> Masina de spalat instrumentar</t>
  </si>
  <si>
    <t xml:space="preserve"> Aparat fizioterapie ultrasunet </t>
  </si>
  <si>
    <t xml:space="preserve"> Aparat terapie shockwave</t>
  </si>
  <si>
    <t>Aparat foto</t>
  </si>
  <si>
    <t>Chioscuri pentru parcuri si zone de agrment</t>
  </si>
  <si>
    <t>Amenajare Piata Giulesti</t>
  </si>
  <si>
    <t>Proiectare chioscuri 12 mp si 24 mp</t>
  </si>
  <si>
    <t>Echipamente bariere pentru parcari</t>
  </si>
  <si>
    <t>VI</t>
  </si>
  <si>
    <t>Soft registratura si manager documente</t>
  </si>
  <si>
    <t>CAPITOLUL 74.10.05.01 ADMINISTRATIA SERVICIULUI PUBLIC DE SALUBRIZARE SECTOR 6</t>
  </si>
  <si>
    <t>TOTAL</t>
  </si>
  <si>
    <t>PLATI LA 31.12.2021</t>
  </si>
  <si>
    <t xml:space="preserve">Calculatoare pentru Scoala Gim. NR 156 </t>
  </si>
  <si>
    <t>Buget 2022</t>
  </si>
  <si>
    <t>Aparat de masurat indice glezna/brat</t>
  </si>
  <si>
    <t>Branșament pentru marirea puterii electrice a stațiilor de incărcare mașini electrice</t>
  </si>
  <si>
    <t xml:space="preserve">Lucrări amenajare parcare D.G.P.L S6 </t>
  </si>
  <si>
    <t>Sistem de inregistrare comunicatii radio si telefonie ( Dispecerat)</t>
  </si>
  <si>
    <t>Dispozitiv de inregistrare audio - video tip body cam</t>
  </si>
  <si>
    <t>Incarcator body cam 14 slot-uri</t>
  </si>
  <si>
    <t>Accesorii de identificare si distribuire body cam</t>
  </si>
  <si>
    <t>Aplicație informatică pentru dispecerat</t>
  </si>
  <si>
    <t>Sistem de detectare și alarmare la incendiu</t>
  </si>
  <si>
    <t>CAPITOLUL 68.10.04 FLOAREA ROSIE</t>
  </si>
  <si>
    <t>IV</t>
  </si>
  <si>
    <t>Videoproiector</t>
  </si>
  <si>
    <t>Sistem de sonorizare</t>
  </si>
  <si>
    <t>V.</t>
  </si>
  <si>
    <t>VII</t>
  </si>
  <si>
    <t>Plotter</t>
  </si>
  <si>
    <t>Studii de fezabilitate si strategii pentru executia de parcari noi</t>
  </si>
  <si>
    <t>Proiect tehnic Piata Orizont</t>
  </si>
  <si>
    <t>Expertiza tehnica si evaluarea energetica a constructiilor aflate in patrimoniu</t>
  </si>
  <si>
    <t>Reabilitare Piata Apusului</t>
  </si>
  <si>
    <t>Calculatoare PC</t>
  </si>
  <si>
    <t>DOC pentru parcări biciclete</t>
  </si>
  <si>
    <t>Amenajare Piata Pacii</t>
  </si>
  <si>
    <t xml:space="preserve">Imprimante multifunctionale, Calculatoare , Laptop, Videoproiectoare pentru Clegiul Th.Gh.Asachi  </t>
  </si>
  <si>
    <t xml:space="preserve">Calculatoare , Laptop, Videoproiectoare pentru  Scoala Gim. Sf. Andrei   </t>
  </si>
  <si>
    <t>Imprimante multifunctionale, Calculatoare , Laptop, Videoproiectoare pentru Scoala Gim. Nr.279</t>
  </si>
  <si>
    <t>Baza utilaje</t>
  </si>
  <si>
    <t>Bransament apa si canal</t>
  </si>
  <si>
    <t>Echipamente IT</t>
  </si>
  <si>
    <t>Proiectarea bransamentului de apa si canal pentru terenul de 10.000 mp</t>
  </si>
  <si>
    <t>Proiectarea bazei de utilaje ce urmeaza a fi realizata pe terenul de 10.000 mp</t>
  </si>
  <si>
    <t>Parcari noi de tip SMART sau etajate</t>
  </si>
  <si>
    <t>Stații încărcare autovehicule electrice</t>
  </si>
  <si>
    <t>Vehicule electrice</t>
  </si>
  <si>
    <t>Cort industial</t>
  </si>
  <si>
    <r>
      <rPr>
        <sz val="11"/>
        <color indexed="8"/>
        <rFont val="Times New Roman"/>
        <family val="1"/>
      </rPr>
      <t xml:space="preserve">Masina de spalat vase pentru Gradinita Nr 111 </t>
    </r>
    <r>
      <rPr>
        <b/>
        <sz val="11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</t>
    </r>
  </si>
  <si>
    <r>
      <t xml:space="preserve">Autoturism pentru  Colegiul Tehnic Carol I   </t>
    </r>
    <r>
      <rPr>
        <sz val="12"/>
        <color indexed="8"/>
        <rFont val="Times New Roman"/>
        <family val="1"/>
      </rPr>
      <t xml:space="preserve"> </t>
    </r>
  </si>
  <si>
    <r>
      <rPr>
        <sz val="11"/>
        <color indexed="8"/>
        <rFont val="Times New Roman"/>
        <family val="1"/>
      </rPr>
      <t>Imprimante multifunctionale, Calculatoare, Videoproiectoare pentru  Scoala Gim. Orizont</t>
    </r>
    <r>
      <rPr>
        <b/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</si>
  <si>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Times New Roman"/>
        <family val="1"/>
      </rPr>
      <t>Imprimante multifunctionale,Calculatoare,Videoproiectoare pentru Scoala Gim. Nr.206</t>
    </r>
    <r>
      <rPr>
        <b/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</si>
  <si>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Times New Roman"/>
        <family val="1"/>
      </rPr>
      <t>Calculatoare , leptopuri pentru  Colegiul Nat. Grigore Moisil</t>
    </r>
    <r>
      <rPr>
        <b/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</si>
  <si>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Times New Roman"/>
        <family val="1"/>
      </rPr>
      <t>Tabla Smart inteligenta pentru  Liceul Marin Preda</t>
    </r>
    <r>
      <rPr>
        <b/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</si>
  <si>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Times New Roman"/>
        <family val="1"/>
      </rPr>
      <t xml:space="preserve"> Laptopuri  pentru Scoala Gim. NR 161</t>
    </r>
    <r>
      <rPr>
        <b/>
        <sz val="11"/>
        <color indexed="8"/>
        <rFont val="Times New Roman"/>
        <family val="1"/>
      </rPr>
      <t xml:space="preserve"> </t>
    </r>
  </si>
  <si>
    <t xml:space="preserve">LISTA OBIECTIVELOR DE INVESTIȚII 
FINANȚATE INTEGRAL SAU PARȚIAL DIN VENITURI PROPRII PENTRU ANUL 2022 </t>
  </si>
  <si>
    <t>Director Executiv,</t>
  </si>
</sst>
</file>

<file path=xl/styles.xml><?xml version="1.0" encoding="utf-8"?>
<styleSheet xmlns="http://schemas.openxmlformats.org/spreadsheetml/2006/main">
  <numFmts count="5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0.0000"/>
    <numFmt numFmtId="185" formatCode="#,##0.000"/>
    <numFmt numFmtId="186" formatCode="#,##0.0000"/>
    <numFmt numFmtId="187" formatCode="#,##0.0"/>
    <numFmt numFmtId="188" formatCode="00000"/>
    <numFmt numFmtId="189" formatCode="0.000%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.##0"/>
    <numFmt numFmtId="199" formatCode="#.##0\ &quot;Lei&quot;"/>
    <numFmt numFmtId="200" formatCode="&quot;£&quot;#.##0.00;[Red]\-&quot;£&quot;#.##0.00"/>
    <numFmt numFmtId="201" formatCode="0;[Red]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vertical="top" wrapText="1"/>
    </xf>
    <xf numFmtId="49" fontId="45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vertical="top" wrapText="1"/>
    </xf>
    <xf numFmtId="4" fontId="46" fillId="0" borderId="0" xfId="0" applyNumberFormat="1" applyFont="1" applyFill="1" applyBorder="1" applyAlignment="1">
      <alignment vertical="top" wrapText="1"/>
    </xf>
    <xf numFmtId="0" fontId="47" fillId="0" borderId="0" xfId="0" applyFont="1" applyFill="1" applyBorder="1" applyAlignment="1">
      <alignment/>
    </xf>
    <xf numFmtId="0" fontId="46" fillId="0" borderId="0" xfId="0" applyFont="1" applyFill="1" applyAlignment="1">
      <alignment vertical="top" wrapText="1"/>
    </xf>
    <xf numFmtId="4" fontId="46" fillId="0" borderId="0" xfId="0" applyNumberFormat="1" applyFont="1" applyFill="1" applyAlignment="1">
      <alignment vertical="top" wrapText="1"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vertical="top" wrapText="1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wrapText="1"/>
    </xf>
    <xf numFmtId="0" fontId="47" fillId="0" borderId="0" xfId="0" applyFont="1" applyFill="1" applyAlignment="1">
      <alignment horizontal="center" vertical="center"/>
    </xf>
    <xf numFmtId="4" fontId="47" fillId="0" borderId="0" xfId="0" applyNumberFormat="1" applyFont="1" applyFill="1" applyAlignment="1">
      <alignment/>
    </xf>
    <xf numFmtId="0" fontId="46" fillId="0" borderId="0" xfId="0" applyFont="1" applyFill="1" applyAlignment="1">
      <alignment horizontal="center" vertical="center"/>
    </xf>
    <xf numFmtId="4" fontId="45" fillId="0" borderId="0" xfId="0" applyNumberFormat="1" applyFont="1" applyFill="1" applyBorder="1" applyAlignment="1">
      <alignment vertical="top" wrapText="1"/>
    </xf>
    <xf numFmtId="4" fontId="46" fillId="0" borderId="0" xfId="0" applyNumberFormat="1" applyFont="1" applyFill="1" applyAlignment="1">
      <alignment horizontal="right" vertical="top" wrapText="1"/>
    </xf>
    <xf numFmtId="4" fontId="45" fillId="0" borderId="10" xfId="0" applyNumberFormat="1" applyFont="1" applyFill="1" applyBorder="1" applyAlignment="1">
      <alignment/>
    </xf>
    <xf numFmtId="4" fontId="49" fillId="0" borderId="0" xfId="0" applyNumberFormat="1" applyFont="1" applyFill="1" applyAlignment="1">
      <alignment horizontal="left" vertical="top" wrapText="1"/>
    </xf>
    <xf numFmtId="49" fontId="50" fillId="0" borderId="10" xfId="0" applyNumberFormat="1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vertical="top" wrapText="1"/>
    </xf>
    <xf numFmtId="0" fontId="46" fillId="0" borderId="0" xfId="0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6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49" fontId="46" fillId="0" borderId="11" xfId="0" applyNumberFormat="1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right" vertical="center" wrapText="1"/>
    </xf>
    <xf numFmtId="4" fontId="45" fillId="0" borderId="0" xfId="0" applyNumberFormat="1" applyFont="1" applyFill="1" applyBorder="1" applyAlignment="1">
      <alignment/>
    </xf>
    <xf numFmtId="49" fontId="50" fillId="0" borderId="0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0" fillId="0" borderId="11" xfId="0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/>
    </xf>
    <xf numFmtId="49" fontId="50" fillId="0" borderId="10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left" vertical="center" wrapText="1"/>
    </xf>
    <xf numFmtId="49" fontId="50" fillId="0" borderId="11" xfId="0" applyNumberFormat="1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49" fontId="46" fillId="0" borderId="12" xfId="0" applyNumberFormat="1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top" wrapText="1"/>
    </xf>
    <xf numFmtId="49" fontId="45" fillId="0" borderId="12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center"/>
    </xf>
    <xf numFmtId="0" fontId="46" fillId="0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6"/>
  <sheetViews>
    <sheetView tabSelected="1" zoomScale="90" zoomScaleNormal="90" zoomScalePageLayoutView="0" workbookViewId="0" topLeftCell="A340">
      <selection activeCell="E355" sqref="E355:I355"/>
    </sheetView>
  </sheetViews>
  <sheetFormatPr defaultColWidth="9.140625" defaultRowHeight="12.75"/>
  <cols>
    <col min="1" max="1" width="4.421875" style="21" customWidth="1"/>
    <col min="2" max="2" width="91.421875" style="9" customWidth="1"/>
    <col min="3" max="3" width="8.28125" style="9" customWidth="1"/>
    <col min="4" max="4" width="10.57421875" style="9" hidden="1" customWidth="1"/>
    <col min="5" max="5" width="5.28125" style="9" customWidth="1"/>
    <col min="6" max="6" width="9.140625" style="9" customWidth="1"/>
    <col min="7" max="7" width="8.00390625" style="22" customWidth="1"/>
    <col min="8" max="8" width="11.28125" style="22" customWidth="1"/>
    <col min="9" max="9" width="10.57421875" style="22" customWidth="1"/>
    <col min="10" max="10" width="11.140625" style="9" hidden="1" customWidth="1"/>
    <col min="11" max="11" width="10.57421875" style="9" hidden="1" customWidth="1"/>
    <col min="12" max="12" width="11.140625" style="9" hidden="1" customWidth="1"/>
    <col min="13" max="16" width="10.57421875" style="9" hidden="1" customWidth="1"/>
    <col min="17" max="17" width="9.140625" style="9" customWidth="1"/>
    <col min="18" max="18" width="12.8515625" style="9" customWidth="1"/>
    <col min="19" max="16384" width="9.140625" style="9" customWidth="1"/>
  </cols>
  <sheetData>
    <row r="1" spans="1:9" s="6" customFormat="1" ht="15">
      <c r="A1" s="91" t="s">
        <v>1</v>
      </c>
      <c r="B1" s="91"/>
      <c r="C1" s="51"/>
      <c r="D1" s="51"/>
      <c r="E1" s="4"/>
      <c r="F1" s="4"/>
      <c r="G1" s="5"/>
      <c r="H1" s="5"/>
      <c r="I1" s="24" t="s">
        <v>2</v>
      </c>
    </row>
    <row r="2" spans="1:9" ht="15">
      <c r="A2" s="92"/>
      <c r="B2" s="92"/>
      <c r="C2" s="52"/>
      <c r="D2" s="52"/>
      <c r="E2" s="7"/>
      <c r="F2" s="7"/>
      <c r="G2" s="8"/>
      <c r="H2" s="8"/>
      <c r="I2" s="8"/>
    </row>
    <row r="3" spans="1:16" ht="37.5" customHeight="1">
      <c r="A3" s="85" t="s">
        <v>165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9" ht="17.25" customHeight="1">
      <c r="A4" s="10"/>
      <c r="B4" s="11"/>
      <c r="C4" s="11"/>
      <c r="D4" s="11"/>
      <c r="E4" s="7"/>
      <c r="F4" s="7"/>
      <c r="G4" s="8"/>
      <c r="H4" s="8"/>
      <c r="I4" s="25"/>
    </row>
    <row r="5" spans="1:9" ht="17.25" customHeight="1">
      <c r="A5" s="34" t="s">
        <v>99</v>
      </c>
      <c r="B5" s="35" t="s">
        <v>104</v>
      </c>
      <c r="C5" s="11"/>
      <c r="D5" s="11"/>
      <c r="E5" s="7"/>
      <c r="F5" s="7"/>
      <c r="G5" s="8"/>
      <c r="H5" s="8"/>
      <c r="I5" s="25"/>
    </row>
    <row r="6" spans="1:9" ht="17.25" customHeight="1">
      <c r="A6" s="34" t="s">
        <v>51</v>
      </c>
      <c r="B6" s="35" t="s">
        <v>105</v>
      </c>
      <c r="C6" s="11"/>
      <c r="D6" s="11"/>
      <c r="E6" s="7"/>
      <c r="F6" s="7"/>
      <c r="G6" s="8"/>
      <c r="H6" s="8"/>
      <c r="I6" s="25"/>
    </row>
    <row r="7" spans="1:9" ht="17.25" customHeight="1">
      <c r="A7" s="10"/>
      <c r="B7" s="11"/>
      <c r="C7" s="11"/>
      <c r="D7" s="11"/>
      <c r="E7" s="7"/>
      <c r="F7" s="7"/>
      <c r="G7" s="8"/>
      <c r="H7" s="8"/>
      <c r="I7" s="25" t="s">
        <v>3</v>
      </c>
    </row>
    <row r="8" spans="1:16" ht="30.75" customHeight="1">
      <c r="A8" s="1" t="s">
        <v>29</v>
      </c>
      <c r="B8" s="2" t="s">
        <v>32</v>
      </c>
      <c r="C8" s="2"/>
      <c r="D8" s="40" t="s">
        <v>119</v>
      </c>
      <c r="E8" s="41" t="s">
        <v>30</v>
      </c>
      <c r="F8" s="41" t="s">
        <v>31</v>
      </c>
      <c r="G8" s="3" t="s">
        <v>33</v>
      </c>
      <c r="H8" s="3" t="s">
        <v>120</v>
      </c>
      <c r="I8" s="3" t="s">
        <v>122</v>
      </c>
      <c r="J8" s="36" t="s">
        <v>100</v>
      </c>
      <c r="K8" s="36" t="s">
        <v>101</v>
      </c>
      <c r="L8" s="36" t="s">
        <v>102</v>
      </c>
      <c r="M8" s="36" t="s">
        <v>103</v>
      </c>
      <c r="N8" s="37">
        <v>2023</v>
      </c>
      <c r="O8" s="37">
        <v>2024</v>
      </c>
      <c r="P8" s="37">
        <v>2025</v>
      </c>
    </row>
    <row r="9" spans="1:16" s="16" customFormat="1" ht="15">
      <c r="A9" s="60"/>
      <c r="B9" s="75" t="s">
        <v>21</v>
      </c>
      <c r="C9" s="38" t="s">
        <v>99</v>
      </c>
      <c r="D9" s="42">
        <f>H9+I9+N9+O9+P9</f>
        <v>34777</v>
      </c>
      <c r="E9" s="14"/>
      <c r="F9" s="14"/>
      <c r="G9" s="15"/>
      <c r="H9" s="15"/>
      <c r="I9" s="26">
        <f>SUM(J9:M9)</f>
        <v>20230</v>
      </c>
      <c r="J9" s="26">
        <f>J13+J15+J17</f>
        <v>123</v>
      </c>
      <c r="K9" s="26">
        <f aca="true" t="shared" si="0" ref="K9:P9">K13+K15+K17</f>
        <v>570</v>
      </c>
      <c r="L9" s="26">
        <f t="shared" si="0"/>
        <v>10224</v>
      </c>
      <c r="M9" s="26">
        <f t="shared" si="0"/>
        <v>9313</v>
      </c>
      <c r="N9" s="26">
        <f t="shared" si="0"/>
        <v>12267</v>
      </c>
      <c r="O9" s="26">
        <f t="shared" si="0"/>
        <v>1140</v>
      </c>
      <c r="P9" s="26">
        <f t="shared" si="0"/>
        <v>1140</v>
      </c>
    </row>
    <row r="10" spans="1:16" s="16" customFormat="1" ht="15">
      <c r="A10" s="61"/>
      <c r="B10" s="76"/>
      <c r="C10" s="45" t="s">
        <v>51</v>
      </c>
      <c r="D10" s="42">
        <f aca="true" t="shared" si="1" ref="D10:D73">H10+I10+N10+O10+P10</f>
        <v>29777</v>
      </c>
      <c r="E10" s="14"/>
      <c r="F10" s="14"/>
      <c r="G10" s="15"/>
      <c r="H10" s="15"/>
      <c r="I10" s="26">
        <f>SUM(J10:M10)</f>
        <v>20230</v>
      </c>
      <c r="J10" s="26">
        <f>J18+J16+J14</f>
        <v>123</v>
      </c>
      <c r="K10" s="26">
        <f aca="true" t="shared" si="2" ref="K10:P10">K18+K16+K14</f>
        <v>570</v>
      </c>
      <c r="L10" s="26">
        <f t="shared" si="2"/>
        <v>10224</v>
      </c>
      <c r="M10" s="26">
        <f t="shared" si="2"/>
        <v>9313</v>
      </c>
      <c r="N10" s="26">
        <f t="shared" si="2"/>
        <v>7267</v>
      </c>
      <c r="O10" s="26">
        <f t="shared" si="2"/>
        <v>1140</v>
      </c>
      <c r="P10" s="26">
        <f t="shared" si="2"/>
        <v>1140</v>
      </c>
    </row>
    <row r="11" spans="1:16" s="16" customFormat="1" ht="15">
      <c r="A11" s="60"/>
      <c r="B11" s="75" t="s">
        <v>22</v>
      </c>
      <c r="C11" s="38" t="s">
        <v>99</v>
      </c>
      <c r="D11" s="42">
        <f t="shared" si="1"/>
        <v>0</v>
      </c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s="16" customFormat="1" ht="15">
      <c r="A12" s="61"/>
      <c r="B12" s="76"/>
      <c r="C12" s="45" t="s">
        <v>51</v>
      </c>
      <c r="D12" s="42">
        <f t="shared" si="1"/>
        <v>0</v>
      </c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s="16" customFormat="1" ht="15">
      <c r="A13" s="60"/>
      <c r="B13" s="75" t="s">
        <v>34</v>
      </c>
      <c r="C13" s="38" t="s">
        <v>99</v>
      </c>
      <c r="D13" s="42">
        <f t="shared" si="1"/>
        <v>0</v>
      </c>
      <c r="E13" s="14"/>
      <c r="F13" s="14"/>
      <c r="G13" s="15"/>
      <c r="H13" s="15"/>
      <c r="I13" s="26">
        <f aca="true" t="shared" si="3" ref="I13:I76">SUM(J13:M13)</f>
        <v>0</v>
      </c>
      <c r="J13" s="26">
        <f aca="true" t="shared" si="4" ref="J13:P14">J22+J45+J108+J172+J247+J328+J149</f>
        <v>0</v>
      </c>
      <c r="K13" s="26">
        <f t="shared" si="4"/>
        <v>0</v>
      </c>
      <c r="L13" s="26">
        <f t="shared" si="4"/>
        <v>0</v>
      </c>
      <c r="M13" s="26">
        <f t="shared" si="4"/>
        <v>0</v>
      </c>
      <c r="N13" s="26">
        <f t="shared" si="4"/>
        <v>0</v>
      </c>
      <c r="O13" s="26">
        <f t="shared" si="4"/>
        <v>0</v>
      </c>
      <c r="P13" s="26">
        <f t="shared" si="4"/>
        <v>0</v>
      </c>
    </row>
    <row r="14" spans="1:16" s="16" customFormat="1" ht="15">
      <c r="A14" s="61"/>
      <c r="B14" s="76"/>
      <c r="C14" s="45" t="s">
        <v>51</v>
      </c>
      <c r="D14" s="42">
        <f t="shared" si="1"/>
        <v>0</v>
      </c>
      <c r="E14" s="14"/>
      <c r="F14" s="14"/>
      <c r="G14" s="15"/>
      <c r="H14" s="15"/>
      <c r="I14" s="26">
        <f t="shared" si="3"/>
        <v>0</v>
      </c>
      <c r="J14" s="26">
        <f t="shared" si="4"/>
        <v>0</v>
      </c>
      <c r="K14" s="26">
        <f t="shared" si="4"/>
        <v>0</v>
      </c>
      <c r="L14" s="26">
        <f t="shared" si="4"/>
        <v>0</v>
      </c>
      <c r="M14" s="26">
        <f t="shared" si="4"/>
        <v>0</v>
      </c>
      <c r="N14" s="26">
        <f t="shared" si="4"/>
        <v>0</v>
      </c>
      <c r="O14" s="26">
        <f t="shared" si="4"/>
        <v>0</v>
      </c>
      <c r="P14" s="26">
        <f t="shared" si="4"/>
        <v>0</v>
      </c>
    </row>
    <row r="15" spans="1:16" s="16" customFormat="1" ht="15">
      <c r="A15" s="60"/>
      <c r="B15" s="75" t="s">
        <v>35</v>
      </c>
      <c r="C15" s="38" t="s">
        <v>99</v>
      </c>
      <c r="D15" s="42">
        <f t="shared" si="1"/>
        <v>11105</v>
      </c>
      <c r="E15" s="14"/>
      <c r="F15" s="14"/>
      <c r="G15" s="15"/>
      <c r="H15" s="15"/>
      <c r="I15" s="26">
        <f t="shared" si="3"/>
        <v>3965</v>
      </c>
      <c r="J15" s="26">
        <f>J24+J47+J110+J174+J249+J330+J151</f>
        <v>0</v>
      </c>
      <c r="K15" s="26">
        <f aca="true" t="shared" si="5" ref="K15:P15">K24+K47+K110+K174+K249+K330+K151</f>
        <v>24</v>
      </c>
      <c r="L15" s="26">
        <f t="shared" si="5"/>
        <v>2318</v>
      </c>
      <c r="M15" s="26">
        <f t="shared" si="5"/>
        <v>1623</v>
      </c>
      <c r="N15" s="26">
        <f t="shared" si="5"/>
        <v>6140</v>
      </c>
      <c r="O15" s="26">
        <f t="shared" si="5"/>
        <v>500</v>
      </c>
      <c r="P15" s="26">
        <f t="shared" si="5"/>
        <v>500</v>
      </c>
    </row>
    <row r="16" spans="1:16" s="16" customFormat="1" ht="15">
      <c r="A16" s="61"/>
      <c r="B16" s="76"/>
      <c r="C16" s="45" t="s">
        <v>51</v>
      </c>
      <c r="D16" s="42">
        <f t="shared" si="1"/>
        <v>6105</v>
      </c>
      <c r="E16" s="14"/>
      <c r="F16" s="14"/>
      <c r="G16" s="15"/>
      <c r="H16" s="15"/>
      <c r="I16" s="26">
        <f t="shared" si="3"/>
        <v>3965</v>
      </c>
      <c r="J16" s="26">
        <f>J25+J48+J111+J175+J250+J331+J152</f>
        <v>0</v>
      </c>
      <c r="K16" s="26">
        <f aca="true" t="shared" si="6" ref="K16:P16">K25+K48+K111+K175+K250+K331+K152</f>
        <v>24</v>
      </c>
      <c r="L16" s="26">
        <f t="shared" si="6"/>
        <v>2318</v>
      </c>
      <c r="M16" s="26">
        <f t="shared" si="6"/>
        <v>1623</v>
      </c>
      <c r="N16" s="26">
        <f t="shared" si="6"/>
        <v>1140</v>
      </c>
      <c r="O16" s="26">
        <f t="shared" si="6"/>
        <v>500</v>
      </c>
      <c r="P16" s="26">
        <f t="shared" si="6"/>
        <v>500</v>
      </c>
    </row>
    <row r="17" spans="1:16" s="16" customFormat="1" ht="15">
      <c r="A17" s="60"/>
      <c r="B17" s="75" t="s">
        <v>36</v>
      </c>
      <c r="C17" s="38" t="s">
        <v>99</v>
      </c>
      <c r="D17" s="42">
        <f t="shared" si="1"/>
        <v>23672</v>
      </c>
      <c r="E17" s="14"/>
      <c r="F17" s="14"/>
      <c r="G17" s="15"/>
      <c r="H17" s="15"/>
      <c r="I17" s="26">
        <f t="shared" si="3"/>
        <v>16265</v>
      </c>
      <c r="J17" s="26">
        <f>J26+J112+J176+J261+J57+J336+J153</f>
        <v>123</v>
      </c>
      <c r="K17" s="26">
        <f aca="true" t="shared" si="7" ref="K17:P17">K26+K112+K176+K261+K57+K336+K153</f>
        <v>546</v>
      </c>
      <c r="L17" s="26">
        <f t="shared" si="7"/>
        <v>7906</v>
      </c>
      <c r="M17" s="26">
        <f t="shared" si="7"/>
        <v>7690</v>
      </c>
      <c r="N17" s="26">
        <f t="shared" si="7"/>
        <v>6127</v>
      </c>
      <c r="O17" s="26">
        <f t="shared" si="7"/>
        <v>640</v>
      </c>
      <c r="P17" s="26">
        <f t="shared" si="7"/>
        <v>640</v>
      </c>
    </row>
    <row r="18" spans="1:16" s="16" customFormat="1" ht="15">
      <c r="A18" s="61"/>
      <c r="B18" s="76"/>
      <c r="C18" s="45" t="s">
        <v>51</v>
      </c>
      <c r="D18" s="42">
        <f t="shared" si="1"/>
        <v>23672</v>
      </c>
      <c r="E18" s="14"/>
      <c r="F18" s="14"/>
      <c r="G18" s="15"/>
      <c r="H18" s="15"/>
      <c r="I18" s="26">
        <f t="shared" si="3"/>
        <v>16265</v>
      </c>
      <c r="J18" s="26">
        <f>J27+J58+J113+J177+J262+J337+J154</f>
        <v>123</v>
      </c>
      <c r="K18" s="26">
        <f aca="true" t="shared" si="8" ref="K18:P18">K27+K58+K113+K177+K262+K337+K154</f>
        <v>546</v>
      </c>
      <c r="L18" s="26">
        <f t="shared" si="8"/>
        <v>7906</v>
      </c>
      <c r="M18" s="26">
        <f t="shared" si="8"/>
        <v>7690</v>
      </c>
      <c r="N18" s="26">
        <f t="shared" si="8"/>
        <v>6127</v>
      </c>
      <c r="O18" s="26">
        <f t="shared" si="8"/>
        <v>640</v>
      </c>
      <c r="P18" s="26">
        <f t="shared" si="8"/>
        <v>640</v>
      </c>
    </row>
    <row r="19" spans="1:16" s="16" customFormat="1" ht="14.25" customHeight="1">
      <c r="A19" s="12"/>
      <c r="B19" s="13"/>
      <c r="C19" s="13"/>
      <c r="D19" s="42">
        <f t="shared" si="1"/>
        <v>0</v>
      </c>
      <c r="E19" s="14"/>
      <c r="F19" s="14"/>
      <c r="G19" s="15"/>
      <c r="H19" s="15"/>
      <c r="I19" s="26">
        <f t="shared" si="3"/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</row>
    <row r="20" spans="1:16" s="16" customFormat="1" ht="15">
      <c r="A20" s="77" t="s">
        <v>4</v>
      </c>
      <c r="B20" s="86" t="s">
        <v>25</v>
      </c>
      <c r="C20" s="38" t="s">
        <v>99</v>
      </c>
      <c r="D20" s="42">
        <f t="shared" si="1"/>
        <v>180</v>
      </c>
      <c r="E20" s="14"/>
      <c r="F20" s="14"/>
      <c r="G20" s="15"/>
      <c r="H20" s="15"/>
      <c r="I20" s="26">
        <f t="shared" si="3"/>
        <v>180</v>
      </c>
      <c r="J20" s="26">
        <f aca="true" t="shared" si="9" ref="J20:M21">J22+J24+J26</f>
        <v>0</v>
      </c>
      <c r="K20" s="26">
        <f t="shared" si="9"/>
        <v>140</v>
      </c>
      <c r="L20" s="26">
        <f t="shared" si="9"/>
        <v>0</v>
      </c>
      <c r="M20" s="26">
        <f t="shared" si="9"/>
        <v>40</v>
      </c>
      <c r="N20" s="26">
        <f aca="true" t="shared" si="10" ref="N20:P21">N22+N24+N26</f>
        <v>0</v>
      </c>
      <c r="O20" s="26">
        <f t="shared" si="10"/>
        <v>0</v>
      </c>
      <c r="P20" s="26">
        <f t="shared" si="10"/>
        <v>0</v>
      </c>
    </row>
    <row r="21" spans="1:16" s="16" customFormat="1" ht="15">
      <c r="A21" s="78"/>
      <c r="B21" s="84"/>
      <c r="C21" s="45" t="s">
        <v>51</v>
      </c>
      <c r="D21" s="42">
        <f t="shared" si="1"/>
        <v>180</v>
      </c>
      <c r="E21" s="14"/>
      <c r="F21" s="14"/>
      <c r="G21" s="15"/>
      <c r="H21" s="15"/>
      <c r="I21" s="26">
        <f t="shared" si="3"/>
        <v>180</v>
      </c>
      <c r="J21" s="26">
        <f t="shared" si="9"/>
        <v>0</v>
      </c>
      <c r="K21" s="26">
        <f t="shared" si="9"/>
        <v>140</v>
      </c>
      <c r="L21" s="26">
        <f t="shared" si="9"/>
        <v>0</v>
      </c>
      <c r="M21" s="26">
        <f t="shared" si="9"/>
        <v>40</v>
      </c>
      <c r="N21" s="26">
        <f t="shared" si="10"/>
        <v>0</v>
      </c>
      <c r="O21" s="26">
        <f t="shared" si="10"/>
        <v>0</v>
      </c>
      <c r="P21" s="26">
        <f t="shared" si="10"/>
        <v>0</v>
      </c>
    </row>
    <row r="22" spans="1:16" s="16" customFormat="1" ht="15">
      <c r="A22" s="77" t="s">
        <v>17</v>
      </c>
      <c r="B22" s="75" t="s">
        <v>15</v>
      </c>
      <c r="C22" s="38" t="s">
        <v>99</v>
      </c>
      <c r="D22" s="42">
        <f t="shared" si="1"/>
        <v>0</v>
      </c>
      <c r="E22" s="14"/>
      <c r="F22" s="14"/>
      <c r="G22" s="15"/>
      <c r="H22" s="15"/>
      <c r="I22" s="26">
        <f t="shared" si="3"/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</row>
    <row r="23" spans="1:16" s="16" customFormat="1" ht="15">
      <c r="A23" s="78"/>
      <c r="B23" s="76"/>
      <c r="C23" s="45" t="s">
        <v>51</v>
      </c>
      <c r="D23" s="42">
        <f t="shared" si="1"/>
        <v>0</v>
      </c>
      <c r="E23" s="14"/>
      <c r="F23" s="14"/>
      <c r="G23" s="15"/>
      <c r="H23" s="15"/>
      <c r="I23" s="26">
        <f t="shared" si="3"/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</row>
    <row r="24" spans="1:16" s="16" customFormat="1" ht="15">
      <c r="A24" s="77" t="s">
        <v>18</v>
      </c>
      <c r="B24" s="75" t="s">
        <v>16</v>
      </c>
      <c r="C24" s="38" t="s">
        <v>99</v>
      </c>
      <c r="D24" s="42">
        <f t="shared" si="1"/>
        <v>0</v>
      </c>
      <c r="E24" s="14"/>
      <c r="F24" s="14"/>
      <c r="G24" s="15"/>
      <c r="H24" s="15"/>
      <c r="I24" s="26">
        <f t="shared" si="3"/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</row>
    <row r="25" spans="1:16" s="16" customFormat="1" ht="15">
      <c r="A25" s="78"/>
      <c r="B25" s="76"/>
      <c r="C25" s="45" t="s">
        <v>51</v>
      </c>
      <c r="D25" s="42">
        <f t="shared" si="1"/>
        <v>0</v>
      </c>
      <c r="E25" s="14"/>
      <c r="F25" s="14"/>
      <c r="G25" s="15"/>
      <c r="H25" s="15"/>
      <c r="I25" s="26">
        <f t="shared" si="3"/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</row>
    <row r="26" spans="1:16" s="16" customFormat="1" ht="15">
      <c r="A26" s="77" t="s">
        <v>19</v>
      </c>
      <c r="B26" s="75" t="s">
        <v>23</v>
      </c>
      <c r="C26" s="38" t="s">
        <v>99</v>
      </c>
      <c r="D26" s="42">
        <f t="shared" si="1"/>
        <v>180</v>
      </c>
      <c r="E26" s="14"/>
      <c r="F26" s="14"/>
      <c r="G26" s="15"/>
      <c r="H26" s="15"/>
      <c r="I26" s="26">
        <f t="shared" si="3"/>
        <v>180</v>
      </c>
      <c r="J26" s="26">
        <f aca="true" t="shared" si="11" ref="J26:P27">J28+J30+J36+J38+J40</f>
        <v>0</v>
      </c>
      <c r="K26" s="26">
        <f t="shared" si="11"/>
        <v>140</v>
      </c>
      <c r="L26" s="26">
        <f t="shared" si="11"/>
        <v>0</v>
      </c>
      <c r="M26" s="26">
        <f t="shared" si="11"/>
        <v>40</v>
      </c>
      <c r="N26" s="26">
        <f t="shared" si="11"/>
        <v>0</v>
      </c>
      <c r="O26" s="26">
        <f t="shared" si="11"/>
        <v>0</v>
      </c>
      <c r="P26" s="26">
        <f t="shared" si="11"/>
        <v>0</v>
      </c>
    </row>
    <row r="27" spans="1:16" s="16" customFormat="1" ht="15">
      <c r="A27" s="78"/>
      <c r="B27" s="76"/>
      <c r="C27" s="45" t="s">
        <v>51</v>
      </c>
      <c r="D27" s="42">
        <f t="shared" si="1"/>
        <v>180</v>
      </c>
      <c r="E27" s="14"/>
      <c r="F27" s="14"/>
      <c r="G27" s="15"/>
      <c r="H27" s="15"/>
      <c r="I27" s="26">
        <f t="shared" si="3"/>
        <v>180</v>
      </c>
      <c r="J27" s="26">
        <f t="shared" si="11"/>
        <v>0</v>
      </c>
      <c r="K27" s="26">
        <f t="shared" si="11"/>
        <v>140</v>
      </c>
      <c r="L27" s="26">
        <f t="shared" si="11"/>
        <v>0</v>
      </c>
      <c r="M27" s="26">
        <f t="shared" si="11"/>
        <v>40</v>
      </c>
      <c r="N27" s="26">
        <f t="shared" si="11"/>
        <v>0</v>
      </c>
      <c r="O27" s="26">
        <f t="shared" si="11"/>
        <v>0</v>
      </c>
      <c r="P27" s="26">
        <f t="shared" si="11"/>
        <v>0</v>
      </c>
    </row>
    <row r="28" spans="1:16" s="17" customFormat="1" ht="15">
      <c r="A28" s="79" t="s">
        <v>13</v>
      </c>
      <c r="B28" s="81" t="s">
        <v>14</v>
      </c>
      <c r="C28" s="38" t="s">
        <v>99</v>
      </c>
      <c r="D28" s="42">
        <f t="shared" si="1"/>
        <v>0</v>
      </c>
      <c r="E28" s="33"/>
      <c r="F28" s="33"/>
      <c r="G28" s="19"/>
      <c r="H28" s="19"/>
      <c r="I28" s="26">
        <f t="shared" si="3"/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</row>
    <row r="29" spans="1:16" s="17" customFormat="1" ht="15">
      <c r="A29" s="80"/>
      <c r="B29" s="82"/>
      <c r="C29" s="45" t="s">
        <v>51</v>
      </c>
      <c r="D29" s="42">
        <f t="shared" si="1"/>
        <v>0</v>
      </c>
      <c r="E29" s="33"/>
      <c r="F29" s="33"/>
      <c r="G29" s="19"/>
      <c r="H29" s="19"/>
      <c r="I29" s="26">
        <f t="shared" si="3"/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</row>
    <row r="30" spans="1:16" s="17" customFormat="1" ht="15">
      <c r="A30" s="79" t="s">
        <v>5</v>
      </c>
      <c r="B30" s="81" t="s">
        <v>6</v>
      </c>
      <c r="C30" s="38" t="s">
        <v>99</v>
      </c>
      <c r="D30" s="42">
        <f t="shared" si="1"/>
        <v>180</v>
      </c>
      <c r="E30" s="33"/>
      <c r="F30" s="33"/>
      <c r="G30" s="19"/>
      <c r="H30" s="19"/>
      <c r="I30" s="26">
        <f t="shared" si="3"/>
        <v>180</v>
      </c>
      <c r="J30" s="26">
        <f>J34+J32</f>
        <v>0</v>
      </c>
      <c r="K30" s="26">
        <f aca="true" t="shared" si="12" ref="K30:P30">K34+K32</f>
        <v>140</v>
      </c>
      <c r="L30" s="26">
        <f t="shared" si="12"/>
        <v>0</v>
      </c>
      <c r="M30" s="26">
        <f t="shared" si="12"/>
        <v>40</v>
      </c>
      <c r="N30" s="26">
        <f t="shared" si="12"/>
        <v>0</v>
      </c>
      <c r="O30" s="26">
        <f t="shared" si="12"/>
        <v>0</v>
      </c>
      <c r="P30" s="26">
        <f t="shared" si="12"/>
        <v>0</v>
      </c>
    </row>
    <row r="31" spans="1:16" s="17" customFormat="1" ht="15">
      <c r="A31" s="80"/>
      <c r="B31" s="82"/>
      <c r="C31" s="45" t="s">
        <v>51</v>
      </c>
      <c r="D31" s="42">
        <f t="shared" si="1"/>
        <v>180</v>
      </c>
      <c r="E31" s="33"/>
      <c r="F31" s="33"/>
      <c r="G31" s="19"/>
      <c r="H31" s="19"/>
      <c r="I31" s="26">
        <f t="shared" si="3"/>
        <v>180</v>
      </c>
      <c r="J31" s="26">
        <f>J35+J33</f>
        <v>0</v>
      </c>
      <c r="K31" s="26">
        <f aca="true" t="shared" si="13" ref="K31:P31">K35+K33</f>
        <v>140</v>
      </c>
      <c r="L31" s="26">
        <f t="shared" si="13"/>
        <v>0</v>
      </c>
      <c r="M31" s="26">
        <f t="shared" si="13"/>
        <v>40</v>
      </c>
      <c r="N31" s="26">
        <f t="shared" si="13"/>
        <v>0</v>
      </c>
      <c r="O31" s="26">
        <f t="shared" si="13"/>
        <v>0</v>
      </c>
      <c r="P31" s="26">
        <f t="shared" si="13"/>
        <v>0</v>
      </c>
    </row>
    <row r="32" spans="1:16" s="17" customFormat="1" ht="15">
      <c r="A32" s="60">
        <v>1</v>
      </c>
      <c r="B32" s="62" t="s">
        <v>143</v>
      </c>
      <c r="C32" s="38" t="s">
        <v>99</v>
      </c>
      <c r="D32" s="42">
        <f t="shared" si="1"/>
        <v>140</v>
      </c>
      <c r="E32" s="33"/>
      <c r="F32" s="33"/>
      <c r="G32" s="19"/>
      <c r="H32" s="19"/>
      <c r="I32" s="26">
        <f t="shared" si="3"/>
        <v>140</v>
      </c>
      <c r="J32" s="15">
        <v>0</v>
      </c>
      <c r="K32" s="15">
        <v>140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</row>
    <row r="33" spans="1:16" s="17" customFormat="1" ht="15">
      <c r="A33" s="61"/>
      <c r="B33" s="63"/>
      <c r="C33" s="45" t="s">
        <v>51</v>
      </c>
      <c r="D33" s="42">
        <f t="shared" si="1"/>
        <v>140</v>
      </c>
      <c r="E33" s="14" t="s">
        <v>20</v>
      </c>
      <c r="F33" s="14">
        <v>20</v>
      </c>
      <c r="G33" s="15">
        <f>I33/F33</f>
        <v>7</v>
      </c>
      <c r="H33" s="19"/>
      <c r="I33" s="26">
        <f t="shared" si="3"/>
        <v>140</v>
      </c>
      <c r="J33" s="15">
        <v>0</v>
      </c>
      <c r="K33" s="15">
        <v>140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</row>
    <row r="34" spans="1:16" s="17" customFormat="1" ht="15">
      <c r="A34" s="60">
        <v>2</v>
      </c>
      <c r="B34" s="62" t="s">
        <v>106</v>
      </c>
      <c r="C34" s="38" t="s">
        <v>99</v>
      </c>
      <c r="D34" s="42">
        <f t="shared" si="1"/>
        <v>40</v>
      </c>
      <c r="E34" s="14"/>
      <c r="F34" s="14"/>
      <c r="G34" s="15"/>
      <c r="H34" s="15"/>
      <c r="I34" s="26">
        <f t="shared" si="3"/>
        <v>40</v>
      </c>
      <c r="J34" s="15">
        <v>0</v>
      </c>
      <c r="K34" s="15">
        <v>0</v>
      </c>
      <c r="L34" s="15">
        <v>0</v>
      </c>
      <c r="M34" s="15">
        <v>40</v>
      </c>
      <c r="N34" s="15">
        <v>0</v>
      </c>
      <c r="O34" s="15">
        <v>0</v>
      </c>
      <c r="P34" s="15">
        <v>0</v>
      </c>
    </row>
    <row r="35" spans="1:16" s="17" customFormat="1" ht="15">
      <c r="A35" s="61"/>
      <c r="B35" s="63"/>
      <c r="C35" s="45" t="s">
        <v>51</v>
      </c>
      <c r="D35" s="42">
        <f t="shared" si="1"/>
        <v>40</v>
      </c>
      <c r="E35" s="14" t="s">
        <v>20</v>
      </c>
      <c r="F35" s="14">
        <v>5</v>
      </c>
      <c r="G35" s="15">
        <f>I35/F35</f>
        <v>8</v>
      </c>
      <c r="H35" s="15"/>
      <c r="I35" s="26">
        <f t="shared" si="3"/>
        <v>40</v>
      </c>
      <c r="J35" s="15">
        <v>0</v>
      </c>
      <c r="K35" s="15">
        <v>0</v>
      </c>
      <c r="L35" s="15">
        <v>0</v>
      </c>
      <c r="M35" s="15">
        <v>40</v>
      </c>
      <c r="N35" s="15">
        <v>0</v>
      </c>
      <c r="O35" s="15">
        <v>0</v>
      </c>
      <c r="P35" s="15">
        <v>0</v>
      </c>
    </row>
    <row r="36" spans="1:16" s="16" customFormat="1" ht="17.25" customHeight="1">
      <c r="A36" s="79" t="s">
        <v>7</v>
      </c>
      <c r="B36" s="88" t="s">
        <v>8</v>
      </c>
      <c r="C36" s="38" t="s">
        <v>99</v>
      </c>
      <c r="D36" s="42">
        <f t="shared" si="1"/>
        <v>0</v>
      </c>
      <c r="E36" s="14"/>
      <c r="F36" s="14"/>
      <c r="G36" s="15"/>
      <c r="H36" s="15"/>
      <c r="I36" s="26">
        <f t="shared" si="3"/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</row>
    <row r="37" spans="1:16" s="16" customFormat="1" ht="15">
      <c r="A37" s="80"/>
      <c r="B37" s="89"/>
      <c r="C37" s="45" t="s">
        <v>51</v>
      </c>
      <c r="D37" s="42">
        <f t="shared" si="1"/>
        <v>0</v>
      </c>
      <c r="E37" s="14"/>
      <c r="F37" s="14"/>
      <c r="G37" s="15"/>
      <c r="H37" s="15"/>
      <c r="I37" s="26">
        <f t="shared" si="3"/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</row>
    <row r="38" spans="1:16" s="16" customFormat="1" ht="24" customHeight="1">
      <c r="A38" s="79" t="s">
        <v>9</v>
      </c>
      <c r="B38" s="88" t="s">
        <v>10</v>
      </c>
      <c r="C38" s="38" t="s">
        <v>99</v>
      </c>
      <c r="D38" s="42">
        <f t="shared" si="1"/>
        <v>0</v>
      </c>
      <c r="E38" s="14"/>
      <c r="F38" s="14"/>
      <c r="G38" s="15"/>
      <c r="H38" s="15"/>
      <c r="I38" s="26">
        <f t="shared" si="3"/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</row>
    <row r="39" spans="1:16" s="16" customFormat="1" ht="21.75" customHeight="1">
      <c r="A39" s="80"/>
      <c r="B39" s="89"/>
      <c r="C39" s="45" t="s">
        <v>51</v>
      </c>
      <c r="D39" s="42">
        <f t="shared" si="1"/>
        <v>0</v>
      </c>
      <c r="E39" s="14"/>
      <c r="F39" s="14"/>
      <c r="G39" s="15"/>
      <c r="H39" s="15"/>
      <c r="I39" s="26">
        <f t="shared" si="3"/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</row>
    <row r="40" spans="1:16" s="16" customFormat="1" ht="19.5" customHeight="1">
      <c r="A40" s="79" t="s">
        <v>11</v>
      </c>
      <c r="B40" s="88" t="s">
        <v>12</v>
      </c>
      <c r="C40" s="38" t="s">
        <v>99</v>
      </c>
      <c r="D40" s="42">
        <f t="shared" si="1"/>
        <v>0</v>
      </c>
      <c r="E40" s="14"/>
      <c r="F40" s="14"/>
      <c r="G40" s="15"/>
      <c r="H40" s="15"/>
      <c r="I40" s="26">
        <f t="shared" si="3"/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</row>
    <row r="41" spans="1:16" s="16" customFormat="1" ht="15">
      <c r="A41" s="80"/>
      <c r="B41" s="89"/>
      <c r="C41" s="45" t="s">
        <v>51</v>
      </c>
      <c r="D41" s="42">
        <f t="shared" si="1"/>
        <v>0</v>
      </c>
      <c r="E41" s="14"/>
      <c r="F41" s="14"/>
      <c r="G41" s="15"/>
      <c r="H41" s="15"/>
      <c r="I41" s="26">
        <f t="shared" si="3"/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</row>
    <row r="42" spans="1:16" s="16" customFormat="1" ht="15">
      <c r="A42" s="18"/>
      <c r="B42" s="20"/>
      <c r="C42" s="20"/>
      <c r="D42" s="42">
        <f t="shared" si="1"/>
        <v>0</v>
      </c>
      <c r="E42" s="14"/>
      <c r="F42" s="14"/>
      <c r="G42" s="15"/>
      <c r="H42" s="15"/>
      <c r="I42" s="26">
        <f t="shared" si="3"/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</row>
    <row r="43" spans="1:16" s="16" customFormat="1" ht="15">
      <c r="A43" s="77" t="s">
        <v>51</v>
      </c>
      <c r="B43" s="75" t="s">
        <v>37</v>
      </c>
      <c r="C43" s="39" t="s">
        <v>99</v>
      </c>
      <c r="D43" s="42">
        <f t="shared" si="1"/>
        <v>6970</v>
      </c>
      <c r="E43" s="14"/>
      <c r="F43" s="14"/>
      <c r="G43" s="15"/>
      <c r="H43" s="15"/>
      <c r="I43" s="26">
        <f t="shared" si="3"/>
        <v>3373</v>
      </c>
      <c r="J43" s="26">
        <f aca="true" t="shared" si="14" ref="J43:P44">J45+J47+J57</f>
        <v>4</v>
      </c>
      <c r="K43" s="26">
        <f t="shared" si="14"/>
        <v>44</v>
      </c>
      <c r="L43" s="26">
        <f t="shared" si="14"/>
        <v>42</v>
      </c>
      <c r="M43" s="26">
        <f t="shared" si="14"/>
        <v>3283</v>
      </c>
      <c r="N43" s="26">
        <f t="shared" si="14"/>
        <v>2117</v>
      </c>
      <c r="O43" s="26">
        <f t="shared" si="14"/>
        <v>740</v>
      </c>
      <c r="P43" s="26">
        <f t="shared" si="14"/>
        <v>740</v>
      </c>
    </row>
    <row r="44" spans="1:16" s="16" customFormat="1" ht="15">
      <c r="A44" s="78"/>
      <c r="B44" s="76"/>
      <c r="C44" s="39" t="s">
        <v>51</v>
      </c>
      <c r="D44" s="42">
        <f t="shared" si="1"/>
        <v>6970</v>
      </c>
      <c r="E44" s="14"/>
      <c r="F44" s="14"/>
      <c r="G44" s="15"/>
      <c r="H44" s="15"/>
      <c r="I44" s="26">
        <f t="shared" si="3"/>
        <v>3373</v>
      </c>
      <c r="J44" s="26">
        <f t="shared" si="14"/>
        <v>4</v>
      </c>
      <c r="K44" s="26">
        <f t="shared" si="14"/>
        <v>44</v>
      </c>
      <c r="L44" s="26">
        <f t="shared" si="14"/>
        <v>42</v>
      </c>
      <c r="M44" s="26">
        <f t="shared" si="14"/>
        <v>3283</v>
      </c>
      <c r="N44" s="26">
        <f t="shared" si="14"/>
        <v>2117</v>
      </c>
      <c r="O44" s="26">
        <f t="shared" si="14"/>
        <v>740</v>
      </c>
      <c r="P44" s="26">
        <f t="shared" si="14"/>
        <v>740</v>
      </c>
    </row>
    <row r="45" spans="1:16" s="16" customFormat="1" ht="15">
      <c r="A45" s="77" t="s">
        <v>17</v>
      </c>
      <c r="B45" s="75" t="s">
        <v>38</v>
      </c>
      <c r="C45" s="39" t="s">
        <v>99</v>
      </c>
      <c r="D45" s="42">
        <f t="shared" si="1"/>
        <v>0</v>
      </c>
      <c r="E45" s="14"/>
      <c r="F45" s="14"/>
      <c r="G45" s="15"/>
      <c r="H45" s="15"/>
      <c r="I45" s="26">
        <f t="shared" si="3"/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</row>
    <row r="46" spans="1:16" s="16" customFormat="1" ht="15">
      <c r="A46" s="78"/>
      <c r="B46" s="76"/>
      <c r="C46" s="39" t="s">
        <v>51</v>
      </c>
      <c r="D46" s="42">
        <f t="shared" si="1"/>
        <v>0</v>
      </c>
      <c r="E46" s="14"/>
      <c r="F46" s="14"/>
      <c r="G46" s="15"/>
      <c r="H46" s="15"/>
      <c r="I46" s="26">
        <f t="shared" si="3"/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</row>
    <row r="47" spans="1:16" s="16" customFormat="1" ht="15">
      <c r="A47" s="77" t="s">
        <v>18</v>
      </c>
      <c r="B47" s="75" t="s">
        <v>39</v>
      </c>
      <c r="C47" s="39" t="s">
        <v>99</v>
      </c>
      <c r="D47" s="42">
        <f t="shared" si="1"/>
        <v>2389</v>
      </c>
      <c r="E47" s="14"/>
      <c r="F47" s="14"/>
      <c r="G47" s="15"/>
      <c r="H47" s="15"/>
      <c r="I47" s="26">
        <f t="shared" si="3"/>
        <v>249</v>
      </c>
      <c r="J47" s="26">
        <f>J49+J51+J53+J55</f>
        <v>0</v>
      </c>
      <c r="K47" s="26">
        <f aca="true" t="shared" si="15" ref="K47:P47">K49+K51+K53+K55</f>
        <v>24</v>
      </c>
      <c r="L47" s="26">
        <f t="shared" si="15"/>
        <v>0</v>
      </c>
      <c r="M47" s="26">
        <f t="shared" si="15"/>
        <v>225</v>
      </c>
      <c r="N47" s="26">
        <f t="shared" si="15"/>
        <v>1140</v>
      </c>
      <c r="O47" s="26">
        <f t="shared" si="15"/>
        <v>500</v>
      </c>
      <c r="P47" s="26">
        <f t="shared" si="15"/>
        <v>500</v>
      </c>
    </row>
    <row r="48" spans="1:16" s="16" customFormat="1" ht="15">
      <c r="A48" s="78"/>
      <c r="B48" s="76"/>
      <c r="C48" s="39" t="s">
        <v>51</v>
      </c>
      <c r="D48" s="42">
        <f t="shared" si="1"/>
        <v>2389</v>
      </c>
      <c r="E48" s="14"/>
      <c r="F48" s="14"/>
      <c r="G48" s="15"/>
      <c r="H48" s="15"/>
      <c r="I48" s="26">
        <f t="shared" si="3"/>
        <v>249</v>
      </c>
      <c r="J48" s="26">
        <f>J50+J52+J54+J56</f>
        <v>0</v>
      </c>
      <c r="K48" s="26">
        <f aca="true" t="shared" si="16" ref="K48:P48">K50+K52+K54+K56</f>
        <v>24</v>
      </c>
      <c r="L48" s="26">
        <f t="shared" si="16"/>
        <v>0</v>
      </c>
      <c r="M48" s="26">
        <f t="shared" si="16"/>
        <v>225</v>
      </c>
      <c r="N48" s="26">
        <f t="shared" si="16"/>
        <v>1140</v>
      </c>
      <c r="O48" s="26">
        <f t="shared" si="16"/>
        <v>500</v>
      </c>
      <c r="P48" s="26">
        <f t="shared" si="16"/>
        <v>500</v>
      </c>
    </row>
    <row r="49" spans="1:16" s="16" customFormat="1" ht="15">
      <c r="A49" s="60">
        <v>1</v>
      </c>
      <c r="B49" s="62" t="s">
        <v>94</v>
      </c>
      <c r="C49" s="39" t="s">
        <v>99</v>
      </c>
      <c r="D49" s="42">
        <f t="shared" si="1"/>
        <v>1675</v>
      </c>
      <c r="E49" s="14"/>
      <c r="F49" s="14"/>
      <c r="G49" s="15"/>
      <c r="H49" s="15"/>
      <c r="I49" s="26">
        <f t="shared" si="3"/>
        <v>175</v>
      </c>
      <c r="J49" s="15">
        <v>0</v>
      </c>
      <c r="K49" s="15">
        <v>0</v>
      </c>
      <c r="L49" s="15">
        <v>0</v>
      </c>
      <c r="M49" s="15">
        <v>175</v>
      </c>
      <c r="N49" s="15">
        <v>500</v>
      </c>
      <c r="O49" s="15">
        <v>500</v>
      </c>
      <c r="P49" s="15">
        <v>500</v>
      </c>
    </row>
    <row r="50" spans="1:16" s="16" customFormat="1" ht="15">
      <c r="A50" s="61"/>
      <c r="B50" s="63"/>
      <c r="C50" s="39" t="s">
        <v>51</v>
      </c>
      <c r="D50" s="42">
        <f t="shared" si="1"/>
        <v>1675</v>
      </c>
      <c r="E50" s="14"/>
      <c r="F50" s="14">
        <v>1</v>
      </c>
      <c r="G50" s="15">
        <f>I50/F50</f>
        <v>175</v>
      </c>
      <c r="H50" s="15"/>
      <c r="I50" s="26">
        <f t="shared" si="3"/>
        <v>175</v>
      </c>
      <c r="J50" s="15">
        <v>0</v>
      </c>
      <c r="K50" s="15">
        <v>0</v>
      </c>
      <c r="L50" s="15">
        <v>0</v>
      </c>
      <c r="M50" s="15">
        <v>175</v>
      </c>
      <c r="N50" s="15">
        <v>500</v>
      </c>
      <c r="O50" s="15">
        <v>500</v>
      </c>
      <c r="P50" s="15">
        <v>500</v>
      </c>
    </row>
    <row r="51" spans="1:16" s="16" customFormat="1" ht="15">
      <c r="A51" s="60">
        <v>2</v>
      </c>
      <c r="B51" s="62" t="s">
        <v>96</v>
      </c>
      <c r="C51" s="39" t="s">
        <v>99</v>
      </c>
      <c r="D51" s="42">
        <f t="shared" si="1"/>
        <v>114</v>
      </c>
      <c r="E51" s="14"/>
      <c r="F51" s="14"/>
      <c r="G51" s="15"/>
      <c r="H51" s="15"/>
      <c r="I51" s="26">
        <f t="shared" si="3"/>
        <v>24</v>
      </c>
      <c r="J51" s="15">
        <v>0</v>
      </c>
      <c r="K51" s="15">
        <v>24</v>
      </c>
      <c r="L51" s="15">
        <v>0</v>
      </c>
      <c r="M51" s="15">
        <v>0</v>
      </c>
      <c r="N51" s="15">
        <v>90</v>
      </c>
      <c r="O51" s="15">
        <v>0</v>
      </c>
      <c r="P51" s="15">
        <v>0</v>
      </c>
    </row>
    <row r="52" spans="1:16" s="16" customFormat="1" ht="15">
      <c r="A52" s="61"/>
      <c r="B52" s="63"/>
      <c r="C52" s="39" t="s">
        <v>51</v>
      </c>
      <c r="D52" s="42">
        <f t="shared" si="1"/>
        <v>114</v>
      </c>
      <c r="E52" s="14" t="s">
        <v>20</v>
      </c>
      <c r="F52" s="14">
        <v>1</v>
      </c>
      <c r="G52" s="15">
        <f>I52/F52</f>
        <v>24</v>
      </c>
      <c r="H52" s="15"/>
      <c r="I52" s="26">
        <f t="shared" si="3"/>
        <v>24</v>
      </c>
      <c r="J52" s="15">
        <v>0</v>
      </c>
      <c r="K52" s="15">
        <v>24</v>
      </c>
      <c r="L52" s="15">
        <v>0</v>
      </c>
      <c r="M52" s="15">
        <v>0</v>
      </c>
      <c r="N52" s="15">
        <v>90</v>
      </c>
      <c r="O52" s="15">
        <v>0</v>
      </c>
      <c r="P52" s="15">
        <v>0</v>
      </c>
    </row>
    <row r="53" spans="1:16" s="16" customFormat="1" ht="15">
      <c r="A53" s="71">
        <v>3</v>
      </c>
      <c r="B53" s="90" t="s">
        <v>124</v>
      </c>
      <c r="C53" s="39" t="s">
        <v>99</v>
      </c>
      <c r="D53" s="42">
        <f t="shared" si="1"/>
        <v>100</v>
      </c>
      <c r="E53" s="14"/>
      <c r="F53" s="14"/>
      <c r="G53" s="15"/>
      <c r="H53" s="15"/>
      <c r="I53" s="26">
        <f t="shared" si="3"/>
        <v>50</v>
      </c>
      <c r="J53" s="15">
        <v>0</v>
      </c>
      <c r="K53" s="15">
        <v>0</v>
      </c>
      <c r="L53" s="15">
        <v>0</v>
      </c>
      <c r="M53" s="15">
        <v>50</v>
      </c>
      <c r="N53" s="15">
        <v>50</v>
      </c>
      <c r="O53" s="15">
        <v>0</v>
      </c>
      <c r="P53" s="15">
        <v>0</v>
      </c>
    </row>
    <row r="54" spans="1:16" s="16" customFormat="1" ht="15">
      <c r="A54" s="71"/>
      <c r="B54" s="90"/>
      <c r="C54" s="39" t="s">
        <v>51</v>
      </c>
      <c r="D54" s="42">
        <f t="shared" si="1"/>
        <v>100</v>
      </c>
      <c r="E54" s="14"/>
      <c r="F54" s="14"/>
      <c r="G54" s="15"/>
      <c r="H54" s="15"/>
      <c r="I54" s="26">
        <f t="shared" si="3"/>
        <v>50</v>
      </c>
      <c r="J54" s="15">
        <v>0</v>
      </c>
      <c r="K54" s="15">
        <v>0</v>
      </c>
      <c r="L54" s="15">
        <v>0</v>
      </c>
      <c r="M54" s="15">
        <v>50</v>
      </c>
      <c r="N54" s="15">
        <v>50</v>
      </c>
      <c r="O54" s="15">
        <v>0</v>
      </c>
      <c r="P54" s="15">
        <v>0</v>
      </c>
    </row>
    <row r="55" spans="1:16" s="16" customFormat="1" ht="15">
      <c r="A55" s="71">
        <v>4</v>
      </c>
      <c r="B55" s="90" t="s">
        <v>125</v>
      </c>
      <c r="C55" s="39" t="s">
        <v>99</v>
      </c>
      <c r="D55" s="42">
        <f t="shared" si="1"/>
        <v>500</v>
      </c>
      <c r="E55" s="14"/>
      <c r="F55" s="14"/>
      <c r="G55" s="15"/>
      <c r="H55" s="15"/>
      <c r="I55" s="26">
        <f t="shared" si="3"/>
        <v>0</v>
      </c>
      <c r="J55" s="15">
        <v>0</v>
      </c>
      <c r="K55" s="15">
        <v>0</v>
      </c>
      <c r="L55" s="15">
        <v>0</v>
      </c>
      <c r="M55" s="15">
        <v>0</v>
      </c>
      <c r="N55" s="15">
        <v>500</v>
      </c>
      <c r="O55" s="15">
        <v>0</v>
      </c>
      <c r="P55" s="15">
        <v>0</v>
      </c>
    </row>
    <row r="56" spans="1:16" s="16" customFormat="1" ht="15">
      <c r="A56" s="71"/>
      <c r="B56" s="90"/>
      <c r="C56" s="39" t="s">
        <v>51</v>
      </c>
      <c r="D56" s="42">
        <f t="shared" si="1"/>
        <v>500</v>
      </c>
      <c r="E56" s="14"/>
      <c r="F56" s="14"/>
      <c r="G56" s="15"/>
      <c r="H56" s="15"/>
      <c r="I56" s="26">
        <f t="shared" si="3"/>
        <v>0</v>
      </c>
      <c r="J56" s="15">
        <v>0</v>
      </c>
      <c r="K56" s="15">
        <v>0</v>
      </c>
      <c r="L56" s="15">
        <v>0</v>
      </c>
      <c r="M56" s="15">
        <v>0</v>
      </c>
      <c r="N56" s="15">
        <v>500</v>
      </c>
      <c r="O56" s="15">
        <v>0</v>
      </c>
      <c r="P56" s="15">
        <v>0</v>
      </c>
    </row>
    <row r="57" spans="1:16" s="16" customFormat="1" ht="15">
      <c r="A57" s="77" t="s">
        <v>19</v>
      </c>
      <c r="B57" s="75" t="s">
        <v>40</v>
      </c>
      <c r="C57" s="39" t="s">
        <v>99</v>
      </c>
      <c r="D57" s="42">
        <f t="shared" si="1"/>
        <v>4581</v>
      </c>
      <c r="E57" s="14"/>
      <c r="F57" s="14"/>
      <c r="G57" s="15"/>
      <c r="H57" s="15"/>
      <c r="I57" s="26">
        <f t="shared" si="3"/>
        <v>3124</v>
      </c>
      <c r="J57" s="26">
        <f aca="true" t="shared" si="17" ref="J57:P58">J59+J61+J95+J101+J103</f>
        <v>4</v>
      </c>
      <c r="K57" s="26">
        <f t="shared" si="17"/>
        <v>20</v>
      </c>
      <c r="L57" s="26">
        <f t="shared" si="17"/>
        <v>42</v>
      </c>
      <c r="M57" s="26">
        <f t="shared" si="17"/>
        <v>3058</v>
      </c>
      <c r="N57" s="26">
        <f t="shared" si="17"/>
        <v>977</v>
      </c>
      <c r="O57" s="26">
        <f t="shared" si="17"/>
        <v>240</v>
      </c>
      <c r="P57" s="26">
        <f t="shared" si="17"/>
        <v>240</v>
      </c>
    </row>
    <row r="58" spans="1:16" s="16" customFormat="1" ht="15">
      <c r="A58" s="78"/>
      <c r="B58" s="76"/>
      <c r="C58" s="39" t="s">
        <v>51</v>
      </c>
      <c r="D58" s="42">
        <f t="shared" si="1"/>
        <v>4581</v>
      </c>
      <c r="E58" s="14"/>
      <c r="F58" s="14"/>
      <c r="G58" s="15"/>
      <c r="H58" s="15"/>
      <c r="I58" s="26">
        <f t="shared" si="3"/>
        <v>3124</v>
      </c>
      <c r="J58" s="26">
        <f t="shared" si="17"/>
        <v>4</v>
      </c>
      <c r="K58" s="26">
        <f t="shared" si="17"/>
        <v>20</v>
      </c>
      <c r="L58" s="26">
        <f t="shared" si="17"/>
        <v>42</v>
      </c>
      <c r="M58" s="26">
        <f t="shared" si="17"/>
        <v>3058</v>
      </c>
      <c r="N58" s="26">
        <f t="shared" si="17"/>
        <v>977</v>
      </c>
      <c r="O58" s="26">
        <f t="shared" si="17"/>
        <v>240</v>
      </c>
      <c r="P58" s="26">
        <f t="shared" si="17"/>
        <v>240</v>
      </c>
    </row>
    <row r="59" spans="1:16" s="17" customFormat="1" ht="15">
      <c r="A59" s="79" t="s">
        <v>13</v>
      </c>
      <c r="B59" s="81" t="s">
        <v>41</v>
      </c>
      <c r="C59" s="39" t="s">
        <v>99</v>
      </c>
      <c r="D59" s="42">
        <f t="shared" si="1"/>
        <v>0</v>
      </c>
      <c r="E59" s="33"/>
      <c r="F59" s="33"/>
      <c r="G59" s="19"/>
      <c r="H59" s="19"/>
      <c r="I59" s="26">
        <f t="shared" si="3"/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</row>
    <row r="60" spans="1:16" s="17" customFormat="1" ht="15">
      <c r="A60" s="80"/>
      <c r="B60" s="82"/>
      <c r="C60" s="39" t="s">
        <v>51</v>
      </c>
      <c r="D60" s="42">
        <f t="shared" si="1"/>
        <v>0</v>
      </c>
      <c r="E60" s="33"/>
      <c r="F60" s="33"/>
      <c r="G60" s="19"/>
      <c r="H60" s="19"/>
      <c r="I60" s="26">
        <f t="shared" si="3"/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</row>
    <row r="61" spans="1:16" s="17" customFormat="1" ht="15">
      <c r="A61" s="79" t="s">
        <v>5</v>
      </c>
      <c r="B61" s="81" t="s">
        <v>42</v>
      </c>
      <c r="C61" s="39" t="s">
        <v>99</v>
      </c>
      <c r="D61" s="42">
        <f t="shared" si="1"/>
        <v>4581</v>
      </c>
      <c r="E61" s="33"/>
      <c r="F61" s="33"/>
      <c r="G61" s="19"/>
      <c r="H61" s="19"/>
      <c r="I61" s="26">
        <f t="shared" si="3"/>
        <v>3124</v>
      </c>
      <c r="J61" s="26">
        <f>J63+J65+J67+J69+J71+J73+J75+J77+J79+J81+J83+J85+J87+J89+J91+J93</f>
        <v>4</v>
      </c>
      <c r="K61" s="26">
        <f aca="true" t="shared" si="18" ref="K61:P61">K63+K65+K67+K69+K71+K73+K75+K77+K79+K81+K83+K85+K87+K89+K91+K93</f>
        <v>20</v>
      </c>
      <c r="L61" s="26">
        <f t="shared" si="18"/>
        <v>42</v>
      </c>
      <c r="M61" s="26">
        <f t="shared" si="18"/>
        <v>3058</v>
      </c>
      <c r="N61" s="26">
        <f t="shared" si="18"/>
        <v>977</v>
      </c>
      <c r="O61" s="26">
        <f t="shared" si="18"/>
        <v>240</v>
      </c>
      <c r="P61" s="26">
        <f t="shared" si="18"/>
        <v>240</v>
      </c>
    </row>
    <row r="62" spans="1:16" s="17" customFormat="1" ht="15">
      <c r="A62" s="80"/>
      <c r="B62" s="82"/>
      <c r="C62" s="39" t="s">
        <v>51</v>
      </c>
      <c r="D62" s="42">
        <f t="shared" si="1"/>
        <v>4581</v>
      </c>
      <c r="E62" s="33"/>
      <c r="F62" s="33"/>
      <c r="G62" s="19"/>
      <c r="H62" s="19"/>
      <c r="I62" s="26">
        <f t="shared" si="3"/>
        <v>3124</v>
      </c>
      <c r="J62" s="26">
        <f>J64+J66+J68+J70+J72+J74+J76+J78+J80+J82+J84+J86+J88+J90+J92+J94</f>
        <v>4</v>
      </c>
      <c r="K62" s="26">
        <f aca="true" t="shared" si="19" ref="K62:P62">K64+K66+K68+K70+K72+K74+K76+K78+K80+K82+K84+K86+K88+K90+K92+K94</f>
        <v>20</v>
      </c>
      <c r="L62" s="26">
        <f t="shared" si="19"/>
        <v>42</v>
      </c>
      <c r="M62" s="26">
        <f t="shared" si="19"/>
        <v>3058</v>
      </c>
      <c r="N62" s="26">
        <f t="shared" si="19"/>
        <v>977</v>
      </c>
      <c r="O62" s="26">
        <f t="shared" si="19"/>
        <v>240</v>
      </c>
      <c r="P62" s="26">
        <f t="shared" si="19"/>
        <v>240</v>
      </c>
    </row>
    <row r="63" spans="1:16" s="16" customFormat="1" ht="15">
      <c r="A63" s="60">
        <v>1</v>
      </c>
      <c r="B63" s="62" t="s">
        <v>55</v>
      </c>
      <c r="C63" s="39" t="s">
        <v>99</v>
      </c>
      <c r="D63" s="42">
        <f t="shared" si="1"/>
        <v>24</v>
      </c>
      <c r="E63" s="14"/>
      <c r="F63" s="14"/>
      <c r="G63" s="15"/>
      <c r="H63" s="15">
        <v>18</v>
      </c>
      <c r="I63" s="26">
        <f t="shared" si="3"/>
        <v>6</v>
      </c>
      <c r="J63" s="15">
        <v>4</v>
      </c>
      <c r="K63" s="15">
        <v>2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</row>
    <row r="64" spans="1:16" s="16" customFormat="1" ht="15">
      <c r="A64" s="61"/>
      <c r="B64" s="63"/>
      <c r="C64" s="39" t="s">
        <v>51</v>
      </c>
      <c r="D64" s="42">
        <f t="shared" si="1"/>
        <v>24</v>
      </c>
      <c r="E64" s="14" t="s">
        <v>20</v>
      </c>
      <c r="F64" s="14">
        <v>2</v>
      </c>
      <c r="G64" s="15">
        <v>3</v>
      </c>
      <c r="H64" s="15">
        <v>18</v>
      </c>
      <c r="I64" s="26">
        <f t="shared" si="3"/>
        <v>6</v>
      </c>
      <c r="J64" s="15">
        <v>4</v>
      </c>
      <c r="K64" s="15">
        <v>2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</row>
    <row r="65" spans="1:16" s="16" customFormat="1" ht="15">
      <c r="A65" s="60">
        <v>2</v>
      </c>
      <c r="B65" s="62" t="s">
        <v>24</v>
      </c>
      <c r="C65" s="39" t="s">
        <v>99</v>
      </c>
      <c r="D65" s="42">
        <f t="shared" si="1"/>
        <v>156</v>
      </c>
      <c r="E65" s="14"/>
      <c r="F65" s="14"/>
      <c r="G65" s="15"/>
      <c r="H65" s="15"/>
      <c r="I65" s="26">
        <f t="shared" si="3"/>
        <v>81</v>
      </c>
      <c r="J65" s="15">
        <v>0</v>
      </c>
      <c r="K65" s="15">
        <v>0</v>
      </c>
      <c r="L65" s="15">
        <v>0</v>
      </c>
      <c r="M65" s="15">
        <v>81</v>
      </c>
      <c r="N65" s="15">
        <v>25</v>
      </c>
      <c r="O65" s="15">
        <v>25</v>
      </c>
      <c r="P65" s="15">
        <v>25</v>
      </c>
    </row>
    <row r="66" spans="1:16" s="16" customFormat="1" ht="15">
      <c r="A66" s="61"/>
      <c r="B66" s="63"/>
      <c r="C66" s="39" t="s">
        <v>51</v>
      </c>
      <c r="D66" s="42">
        <f t="shared" si="1"/>
        <v>156</v>
      </c>
      <c r="E66" s="14"/>
      <c r="F66" s="14"/>
      <c r="G66" s="15"/>
      <c r="H66" s="15"/>
      <c r="I66" s="26">
        <f t="shared" si="3"/>
        <v>81</v>
      </c>
      <c r="J66" s="15">
        <v>0</v>
      </c>
      <c r="K66" s="15">
        <v>0</v>
      </c>
      <c r="L66" s="15">
        <v>0</v>
      </c>
      <c r="M66" s="15">
        <v>81</v>
      </c>
      <c r="N66" s="15">
        <v>25</v>
      </c>
      <c r="O66" s="15">
        <v>25</v>
      </c>
      <c r="P66" s="15">
        <v>25</v>
      </c>
    </row>
    <row r="67" spans="1:16" s="16" customFormat="1" ht="15">
      <c r="A67" s="60">
        <v>3</v>
      </c>
      <c r="B67" s="62" t="s">
        <v>56</v>
      </c>
      <c r="C67" s="39" t="s">
        <v>99</v>
      </c>
      <c r="D67" s="42">
        <f t="shared" si="1"/>
        <v>18</v>
      </c>
      <c r="E67" s="14"/>
      <c r="F67" s="14"/>
      <c r="G67" s="15"/>
      <c r="H67" s="15"/>
      <c r="I67" s="26">
        <f t="shared" si="3"/>
        <v>18</v>
      </c>
      <c r="J67" s="15">
        <v>0</v>
      </c>
      <c r="K67" s="15">
        <v>18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</row>
    <row r="68" spans="1:16" s="16" customFormat="1" ht="15">
      <c r="A68" s="61"/>
      <c r="B68" s="63"/>
      <c r="C68" s="39" t="s">
        <v>51</v>
      </c>
      <c r="D68" s="42">
        <f t="shared" si="1"/>
        <v>18</v>
      </c>
      <c r="E68" s="14" t="s">
        <v>28</v>
      </c>
      <c r="F68" s="14">
        <v>5</v>
      </c>
      <c r="G68" s="15">
        <v>3.6</v>
      </c>
      <c r="H68" s="15"/>
      <c r="I68" s="26">
        <f t="shared" si="3"/>
        <v>18</v>
      </c>
      <c r="J68" s="15">
        <v>0</v>
      </c>
      <c r="K68" s="15">
        <v>18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</row>
    <row r="69" spans="1:16" s="16" customFormat="1" ht="15">
      <c r="A69" s="60">
        <v>4</v>
      </c>
      <c r="B69" s="62" t="s">
        <v>57</v>
      </c>
      <c r="C69" s="39" t="s">
        <v>99</v>
      </c>
      <c r="D69" s="42">
        <f t="shared" si="1"/>
        <v>5</v>
      </c>
      <c r="E69" s="14"/>
      <c r="F69" s="14"/>
      <c r="G69" s="15"/>
      <c r="H69" s="15"/>
      <c r="I69" s="26">
        <f t="shared" si="3"/>
        <v>5</v>
      </c>
      <c r="J69" s="15">
        <v>0</v>
      </c>
      <c r="K69" s="15">
        <v>0</v>
      </c>
      <c r="L69" s="15">
        <v>0</v>
      </c>
      <c r="M69" s="15">
        <v>5</v>
      </c>
      <c r="N69" s="15">
        <v>0</v>
      </c>
      <c r="O69" s="15">
        <v>0</v>
      </c>
      <c r="P69" s="15">
        <v>0</v>
      </c>
    </row>
    <row r="70" spans="1:16" s="16" customFormat="1" ht="15">
      <c r="A70" s="61"/>
      <c r="B70" s="63"/>
      <c r="C70" s="39" t="s">
        <v>51</v>
      </c>
      <c r="D70" s="42">
        <f t="shared" si="1"/>
        <v>5</v>
      </c>
      <c r="E70" s="14" t="s">
        <v>28</v>
      </c>
      <c r="F70" s="14">
        <v>1</v>
      </c>
      <c r="G70" s="15">
        <v>5</v>
      </c>
      <c r="H70" s="15"/>
      <c r="I70" s="26">
        <f t="shared" si="3"/>
        <v>5</v>
      </c>
      <c r="J70" s="15">
        <v>0</v>
      </c>
      <c r="K70" s="15">
        <v>0</v>
      </c>
      <c r="L70" s="15">
        <v>0</v>
      </c>
      <c r="M70" s="15">
        <v>5</v>
      </c>
      <c r="N70" s="15">
        <v>0</v>
      </c>
      <c r="O70" s="15">
        <v>0</v>
      </c>
      <c r="P70" s="15">
        <v>0</v>
      </c>
    </row>
    <row r="71" spans="1:16" s="16" customFormat="1" ht="15">
      <c r="A71" s="60">
        <v>5</v>
      </c>
      <c r="B71" s="62" t="s">
        <v>59</v>
      </c>
      <c r="C71" s="39" t="s">
        <v>99</v>
      </c>
      <c r="D71" s="42">
        <f t="shared" si="1"/>
        <v>42</v>
      </c>
      <c r="E71" s="14"/>
      <c r="F71" s="14"/>
      <c r="G71" s="15"/>
      <c r="H71" s="15"/>
      <c r="I71" s="26">
        <f t="shared" si="3"/>
        <v>42</v>
      </c>
      <c r="J71" s="15">
        <v>0</v>
      </c>
      <c r="K71" s="15">
        <v>0</v>
      </c>
      <c r="L71" s="15">
        <v>42</v>
      </c>
      <c r="M71" s="15">
        <v>0</v>
      </c>
      <c r="N71" s="15">
        <v>0</v>
      </c>
      <c r="O71" s="15">
        <v>0</v>
      </c>
      <c r="P71" s="15">
        <v>0</v>
      </c>
    </row>
    <row r="72" spans="1:16" s="16" customFormat="1" ht="15">
      <c r="A72" s="61"/>
      <c r="B72" s="63"/>
      <c r="C72" s="39" t="s">
        <v>51</v>
      </c>
      <c r="D72" s="42">
        <f t="shared" si="1"/>
        <v>42</v>
      </c>
      <c r="E72" s="14" t="s">
        <v>28</v>
      </c>
      <c r="F72" s="14">
        <v>1</v>
      </c>
      <c r="G72" s="15">
        <v>42</v>
      </c>
      <c r="H72" s="15"/>
      <c r="I72" s="26">
        <f t="shared" si="3"/>
        <v>42</v>
      </c>
      <c r="J72" s="15">
        <v>0</v>
      </c>
      <c r="K72" s="15">
        <v>0</v>
      </c>
      <c r="L72" s="15">
        <v>42</v>
      </c>
      <c r="M72" s="15">
        <v>0</v>
      </c>
      <c r="N72" s="15">
        <v>0</v>
      </c>
      <c r="O72" s="15">
        <v>0</v>
      </c>
      <c r="P72" s="15">
        <v>0</v>
      </c>
    </row>
    <row r="73" spans="1:16" s="16" customFormat="1" ht="15">
      <c r="A73" s="60">
        <v>6</v>
      </c>
      <c r="B73" s="62" t="s">
        <v>58</v>
      </c>
      <c r="C73" s="39" t="s">
        <v>99</v>
      </c>
      <c r="D73" s="42">
        <f t="shared" si="1"/>
        <v>1217</v>
      </c>
      <c r="E73" s="14"/>
      <c r="F73" s="14"/>
      <c r="G73" s="15"/>
      <c r="H73" s="15"/>
      <c r="I73" s="26">
        <f t="shared" si="3"/>
        <v>357</v>
      </c>
      <c r="J73" s="15">
        <v>0</v>
      </c>
      <c r="K73" s="15">
        <v>0</v>
      </c>
      <c r="L73" s="15">
        <v>0</v>
      </c>
      <c r="M73" s="15">
        <v>357</v>
      </c>
      <c r="N73" s="15">
        <v>430</v>
      </c>
      <c r="O73" s="15">
        <v>215</v>
      </c>
      <c r="P73" s="15">
        <v>215</v>
      </c>
    </row>
    <row r="74" spans="1:16" s="16" customFormat="1" ht="15">
      <c r="A74" s="61"/>
      <c r="B74" s="63"/>
      <c r="C74" s="39" t="s">
        <v>51</v>
      </c>
      <c r="D74" s="42">
        <f aca="true" t="shared" si="20" ref="D74:D190">H74+I74+N74+O74+P74</f>
        <v>1217</v>
      </c>
      <c r="E74" s="14" t="s">
        <v>28</v>
      </c>
      <c r="F74" s="14">
        <v>60</v>
      </c>
      <c r="G74" s="15">
        <v>5.95</v>
      </c>
      <c r="H74" s="15"/>
      <c r="I74" s="26">
        <f t="shared" si="3"/>
        <v>357</v>
      </c>
      <c r="J74" s="15">
        <v>0</v>
      </c>
      <c r="K74" s="15">
        <v>0</v>
      </c>
      <c r="L74" s="15">
        <v>0</v>
      </c>
      <c r="M74" s="15">
        <v>357</v>
      </c>
      <c r="N74" s="15">
        <v>430</v>
      </c>
      <c r="O74" s="15">
        <v>215</v>
      </c>
      <c r="P74" s="15">
        <v>215</v>
      </c>
    </row>
    <row r="75" spans="1:16" s="16" customFormat="1" ht="15">
      <c r="A75" s="60">
        <v>7</v>
      </c>
      <c r="B75" s="62" t="s">
        <v>54</v>
      </c>
      <c r="C75" s="39" t="s">
        <v>99</v>
      </c>
      <c r="D75" s="42">
        <f t="shared" si="20"/>
        <v>1353</v>
      </c>
      <c r="E75" s="14"/>
      <c r="F75" s="14"/>
      <c r="G75" s="15"/>
      <c r="H75" s="15"/>
      <c r="I75" s="26">
        <f t="shared" si="3"/>
        <v>1353</v>
      </c>
      <c r="J75" s="15">
        <v>0</v>
      </c>
      <c r="K75" s="15">
        <v>0</v>
      </c>
      <c r="L75" s="15">
        <v>0</v>
      </c>
      <c r="M75" s="15">
        <v>1353</v>
      </c>
      <c r="N75" s="15">
        <v>0</v>
      </c>
      <c r="O75" s="15">
        <v>0</v>
      </c>
      <c r="P75" s="15">
        <v>0</v>
      </c>
    </row>
    <row r="76" spans="1:16" s="16" customFormat="1" ht="15">
      <c r="A76" s="61"/>
      <c r="B76" s="63"/>
      <c r="C76" s="39" t="s">
        <v>51</v>
      </c>
      <c r="D76" s="42">
        <f t="shared" si="20"/>
        <v>1353</v>
      </c>
      <c r="E76" s="14" t="s">
        <v>28</v>
      </c>
      <c r="F76" s="14">
        <v>11</v>
      </c>
      <c r="G76" s="15">
        <f>I76/F76</f>
        <v>123</v>
      </c>
      <c r="H76" s="15"/>
      <c r="I76" s="26">
        <f t="shared" si="3"/>
        <v>1353</v>
      </c>
      <c r="J76" s="15">
        <v>0</v>
      </c>
      <c r="K76" s="15">
        <v>0</v>
      </c>
      <c r="L76" s="15">
        <v>0</v>
      </c>
      <c r="M76" s="15">
        <v>1353</v>
      </c>
      <c r="N76" s="15">
        <v>0</v>
      </c>
      <c r="O76" s="15">
        <v>0</v>
      </c>
      <c r="P76" s="15">
        <v>0</v>
      </c>
    </row>
    <row r="77" spans="1:16" s="16" customFormat="1" ht="15">
      <c r="A77" s="60">
        <v>8</v>
      </c>
      <c r="B77" s="62" t="s">
        <v>60</v>
      </c>
      <c r="C77" s="39" t="s">
        <v>99</v>
      </c>
      <c r="D77" s="42">
        <f t="shared" si="20"/>
        <v>825</v>
      </c>
      <c r="E77" s="14"/>
      <c r="F77" s="14"/>
      <c r="G77" s="15"/>
      <c r="H77" s="15"/>
      <c r="I77" s="26">
        <f aca="true" t="shared" si="21" ref="I77:I193">SUM(J77:M77)</f>
        <v>825</v>
      </c>
      <c r="J77" s="15">
        <v>0</v>
      </c>
      <c r="K77" s="15">
        <v>0</v>
      </c>
      <c r="L77" s="15">
        <v>0</v>
      </c>
      <c r="M77" s="15">
        <v>825</v>
      </c>
      <c r="N77" s="15">
        <v>0</v>
      </c>
      <c r="O77" s="15">
        <v>0</v>
      </c>
      <c r="P77" s="15">
        <v>0</v>
      </c>
    </row>
    <row r="78" spans="1:16" s="16" customFormat="1" ht="15">
      <c r="A78" s="61"/>
      <c r="B78" s="63"/>
      <c r="C78" s="39" t="s">
        <v>51</v>
      </c>
      <c r="D78" s="42">
        <f t="shared" si="20"/>
        <v>825</v>
      </c>
      <c r="E78" s="14" t="s">
        <v>28</v>
      </c>
      <c r="F78" s="14">
        <v>10</v>
      </c>
      <c r="G78" s="15">
        <f>I78/F78</f>
        <v>82.5</v>
      </c>
      <c r="H78" s="15"/>
      <c r="I78" s="26">
        <f t="shared" si="21"/>
        <v>825</v>
      </c>
      <c r="J78" s="15">
        <v>0</v>
      </c>
      <c r="K78" s="15">
        <v>0</v>
      </c>
      <c r="L78" s="15">
        <v>0</v>
      </c>
      <c r="M78" s="15">
        <v>825</v>
      </c>
      <c r="N78" s="15">
        <v>0</v>
      </c>
      <c r="O78" s="15">
        <v>0</v>
      </c>
      <c r="P78" s="15">
        <v>0</v>
      </c>
    </row>
    <row r="79" spans="1:16" s="16" customFormat="1" ht="15">
      <c r="A79" s="60">
        <v>9</v>
      </c>
      <c r="B79" s="62" t="s">
        <v>126</v>
      </c>
      <c r="C79" s="39" t="s">
        <v>99</v>
      </c>
      <c r="D79" s="42">
        <f t="shared" si="20"/>
        <v>45</v>
      </c>
      <c r="E79" s="14"/>
      <c r="F79" s="14"/>
      <c r="G79" s="15"/>
      <c r="H79" s="15"/>
      <c r="I79" s="26">
        <f t="shared" si="21"/>
        <v>0</v>
      </c>
      <c r="J79" s="15">
        <v>0</v>
      </c>
      <c r="K79" s="15">
        <v>0</v>
      </c>
      <c r="L79" s="15">
        <v>0</v>
      </c>
      <c r="M79" s="15">
        <v>0</v>
      </c>
      <c r="N79" s="15">
        <v>45</v>
      </c>
      <c r="O79" s="15">
        <v>0</v>
      </c>
      <c r="P79" s="15">
        <v>0</v>
      </c>
    </row>
    <row r="80" spans="1:16" s="16" customFormat="1" ht="15">
      <c r="A80" s="61"/>
      <c r="B80" s="63"/>
      <c r="C80" s="39" t="s">
        <v>51</v>
      </c>
      <c r="D80" s="42">
        <f t="shared" si="20"/>
        <v>45</v>
      </c>
      <c r="E80" s="14" t="s">
        <v>28</v>
      </c>
      <c r="F80" s="14">
        <v>1</v>
      </c>
      <c r="G80" s="15">
        <f>I80/F80</f>
        <v>0</v>
      </c>
      <c r="H80" s="15"/>
      <c r="I80" s="26">
        <f t="shared" si="21"/>
        <v>0</v>
      </c>
      <c r="J80" s="15">
        <v>0</v>
      </c>
      <c r="K80" s="15">
        <v>0</v>
      </c>
      <c r="L80" s="15">
        <v>0</v>
      </c>
      <c r="M80" s="15">
        <v>0</v>
      </c>
      <c r="N80" s="15">
        <v>45</v>
      </c>
      <c r="O80" s="15">
        <v>0</v>
      </c>
      <c r="P80" s="15">
        <v>0</v>
      </c>
    </row>
    <row r="81" spans="1:16" s="16" customFormat="1" ht="15">
      <c r="A81" s="60">
        <v>10</v>
      </c>
      <c r="B81" s="62" t="s">
        <v>127</v>
      </c>
      <c r="C81" s="39" t="s">
        <v>99</v>
      </c>
      <c r="D81" s="42">
        <f t="shared" si="20"/>
        <v>441</v>
      </c>
      <c r="E81" s="14"/>
      <c r="F81" s="14"/>
      <c r="G81" s="15"/>
      <c r="H81" s="15"/>
      <c r="I81" s="26">
        <f t="shared" si="21"/>
        <v>0</v>
      </c>
      <c r="J81" s="15">
        <v>0</v>
      </c>
      <c r="K81" s="15">
        <v>0</v>
      </c>
      <c r="L81" s="15">
        <v>0</v>
      </c>
      <c r="M81" s="15">
        <v>0</v>
      </c>
      <c r="N81" s="15">
        <v>441</v>
      </c>
      <c r="O81" s="15">
        <v>0</v>
      </c>
      <c r="P81" s="15">
        <v>0</v>
      </c>
    </row>
    <row r="82" spans="1:16" s="16" customFormat="1" ht="15">
      <c r="A82" s="61"/>
      <c r="B82" s="63"/>
      <c r="C82" s="39" t="s">
        <v>51</v>
      </c>
      <c r="D82" s="42">
        <f t="shared" si="20"/>
        <v>441</v>
      </c>
      <c r="E82" s="14" t="s">
        <v>28</v>
      </c>
      <c r="F82" s="14">
        <v>98</v>
      </c>
      <c r="G82" s="15">
        <f>I82/F82</f>
        <v>0</v>
      </c>
      <c r="H82" s="15"/>
      <c r="I82" s="26">
        <f t="shared" si="21"/>
        <v>0</v>
      </c>
      <c r="J82" s="15">
        <v>0</v>
      </c>
      <c r="K82" s="15">
        <v>0</v>
      </c>
      <c r="L82" s="15">
        <v>0</v>
      </c>
      <c r="M82" s="15">
        <v>0</v>
      </c>
      <c r="N82" s="15">
        <v>441</v>
      </c>
      <c r="O82" s="15">
        <v>0</v>
      </c>
      <c r="P82" s="15">
        <v>0</v>
      </c>
    </row>
    <row r="83" spans="1:16" s="16" customFormat="1" ht="15">
      <c r="A83" s="60">
        <v>11</v>
      </c>
      <c r="B83" s="62" t="s">
        <v>128</v>
      </c>
      <c r="C83" s="39" t="s">
        <v>99</v>
      </c>
      <c r="D83" s="42">
        <f t="shared" si="20"/>
        <v>28</v>
      </c>
      <c r="E83" s="14"/>
      <c r="F83" s="14"/>
      <c r="G83" s="15"/>
      <c r="H83" s="15"/>
      <c r="I83" s="26">
        <f t="shared" si="21"/>
        <v>0</v>
      </c>
      <c r="J83" s="15">
        <v>0</v>
      </c>
      <c r="K83" s="15">
        <v>0</v>
      </c>
      <c r="L83" s="15">
        <v>0</v>
      </c>
      <c r="M83" s="15">
        <v>0</v>
      </c>
      <c r="N83" s="15">
        <v>28</v>
      </c>
      <c r="O83" s="15">
        <v>0</v>
      </c>
      <c r="P83" s="15">
        <v>0</v>
      </c>
    </row>
    <row r="84" spans="1:16" s="16" customFormat="1" ht="15">
      <c r="A84" s="61"/>
      <c r="B84" s="63"/>
      <c r="C84" s="39" t="s">
        <v>51</v>
      </c>
      <c r="D84" s="42">
        <f t="shared" si="20"/>
        <v>28</v>
      </c>
      <c r="E84" s="14" t="s">
        <v>28</v>
      </c>
      <c r="F84" s="14">
        <v>7</v>
      </c>
      <c r="G84" s="15">
        <f>I84/F84</f>
        <v>0</v>
      </c>
      <c r="H84" s="15"/>
      <c r="I84" s="26">
        <f t="shared" si="21"/>
        <v>0</v>
      </c>
      <c r="J84" s="15">
        <v>0</v>
      </c>
      <c r="K84" s="15">
        <v>0</v>
      </c>
      <c r="L84" s="15">
        <v>0</v>
      </c>
      <c r="M84" s="15">
        <v>0</v>
      </c>
      <c r="N84" s="15">
        <v>28</v>
      </c>
      <c r="O84" s="15">
        <v>0</v>
      </c>
      <c r="P84" s="15">
        <v>0</v>
      </c>
    </row>
    <row r="85" spans="1:16" s="16" customFormat="1" ht="15">
      <c r="A85" s="60">
        <v>12</v>
      </c>
      <c r="B85" s="62" t="s">
        <v>129</v>
      </c>
      <c r="C85" s="39" t="s">
        <v>99</v>
      </c>
      <c r="D85" s="42">
        <f t="shared" si="20"/>
        <v>8</v>
      </c>
      <c r="E85" s="14"/>
      <c r="F85" s="14"/>
      <c r="G85" s="15"/>
      <c r="H85" s="15"/>
      <c r="I85" s="26">
        <f t="shared" si="21"/>
        <v>0</v>
      </c>
      <c r="J85" s="15">
        <v>0</v>
      </c>
      <c r="K85" s="15">
        <v>0</v>
      </c>
      <c r="L85" s="15">
        <v>0</v>
      </c>
      <c r="M85" s="15">
        <v>0</v>
      </c>
      <c r="N85" s="15">
        <v>8</v>
      </c>
      <c r="O85" s="15">
        <v>0</v>
      </c>
      <c r="P85" s="15">
        <v>0</v>
      </c>
    </row>
    <row r="86" spans="1:16" s="16" customFormat="1" ht="15">
      <c r="A86" s="61"/>
      <c r="B86" s="63"/>
      <c r="C86" s="39" t="s">
        <v>51</v>
      </c>
      <c r="D86" s="42">
        <f t="shared" si="20"/>
        <v>8</v>
      </c>
      <c r="E86" s="14" t="s">
        <v>28</v>
      </c>
      <c r="F86" s="14">
        <v>1</v>
      </c>
      <c r="G86" s="15">
        <f>I86/F86</f>
        <v>0</v>
      </c>
      <c r="H86" s="15"/>
      <c r="I86" s="26">
        <f t="shared" si="21"/>
        <v>0</v>
      </c>
      <c r="J86" s="15">
        <v>0</v>
      </c>
      <c r="K86" s="15">
        <v>0</v>
      </c>
      <c r="L86" s="15">
        <v>0</v>
      </c>
      <c r="M86" s="15">
        <v>0</v>
      </c>
      <c r="N86" s="15">
        <v>8</v>
      </c>
      <c r="O86" s="15">
        <v>0</v>
      </c>
      <c r="P86" s="15">
        <v>0</v>
      </c>
    </row>
    <row r="87" spans="1:16" s="16" customFormat="1" ht="15">
      <c r="A87" s="60">
        <v>13</v>
      </c>
      <c r="B87" s="62" t="s">
        <v>130</v>
      </c>
      <c r="C87" s="39" t="s">
        <v>99</v>
      </c>
      <c r="D87" s="42">
        <f t="shared" si="20"/>
        <v>155</v>
      </c>
      <c r="E87" s="14"/>
      <c r="F87" s="14"/>
      <c r="G87" s="15"/>
      <c r="H87" s="15"/>
      <c r="I87" s="26">
        <f t="shared" si="21"/>
        <v>155</v>
      </c>
      <c r="J87" s="15">
        <v>0</v>
      </c>
      <c r="K87" s="15">
        <v>0</v>
      </c>
      <c r="L87" s="15">
        <v>0</v>
      </c>
      <c r="M87" s="15">
        <v>155</v>
      </c>
      <c r="N87" s="15">
        <v>0</v>
      </c>
      <c r="O87" s="15">
        <v>0</v>
      </c>
      <c r="P87" s="15">
        <v>0</v>
      </c>
    </row>
    <row r="88" spans="1:16" s="16" customFormat="1" ht="15">
      <c r="A88" s="61"/>
      <c r="B88" s="63"/>
      <c r="C88" s="39" t="s">
        <v>51</v>
      </c>
      <c r="D88" s="42">
        <f t="shared" si="20"/>
        <v>155</v>
      </c>
      <c r="E88" s="14" t="s">
        <v>28</v>
      </c>
      <c r="F88" s="14">
        <v>1</v>
      </c>
      <c r="G88" s="15">
        <f>I88/F88</f>
        <v>155</v>
      </c>
      <c r="H88" s="15"/>
      <c r="I88" s="26">
        <f t="shared" si="21"/>
        <v>155</v>
      </c>
      <c r="J88" s="15">
        <v>0</v>
      </c>
      <c r="K88" s="15">
        <v>0</v>
      </c>
      <c r="L88" s="15">
        <v>0</v>
      </c>
      <c r="M88" s="15">
        <v>155</v>
      </c>
      <c r="N88" s="15">
        <v>0</v>
      </c>
      <c r="O88" s="15">
        <v>0</v>
      </c>
      <c r="P88" s="15">
        <v>0</v>
      </c>
    </row>
    <row r="89" spans="1:16" s="16" customFormat="1" ht="15">
      <c r="A89" s="60">
        <v>14</v>
      </c>
      <c r="B89" s="62" t="s">
        <v>131</v>
      </c>
      <c r="C89" s="39" t="s">
        <v>99</v>
      </c>
      <c r="D89" s="42">
        <f t="shared" si="20"/>
        <v>70</v>
      </c>
      <c r="E89" s="14"/>
      <c r="F89" s="14"/>
      <c r="G89" s="15"/>
      <c r="H89" s="15"/>
      <c r="I89" s="26">
        <f t="shared" si="21"/>
        <v>70</v>
      </c>
      <c r="J89" s="15">
        <v>0</v>
      </c>
      <c r="K89" s="15">
        <v>0</v>
      </c>
      <c r="L89" s="15">
        <v>0</v>
      </c>
      <c r="M89" s="15">
        <v>70</v>
      </c>
      <c r="N89" s="15">
        <v>0</v>
      </c>
      <c r="O89" s="15">
        <v>0</v>
      </c>
      <c r="P89" s="15">
        <v>0</v>
      </c>
    </row>
    <row r="90" spans="1:16" s="16" customFormat="1" ht="15">
      <c r="A90" s="61"/>
      <c r="B90" s="63"/>
      <c r="C90" s="39" t="s">
        <v>51</v>
      </c>
      <c r="D90" s="42">
        <f t="shared" si="20"/>
        <v>70</v>
      </c>
      <c r="E90" s="14" t="s">
        <v>28</v>
      </c>
      <c r="F90" s="14">
        <v>1</v>
      </c>
      <c r="G90" s="15">
        <f>I90/F90</f>
        <v>70</v>
      </c>
      <c r="H90" s="15"/>
      <c r="I90" s="26">
        <f t="shared" si="21"/>
        <v>70</v>
      </c>
      <c r="J90" s="15">
        <v>0</v>
      </c>
      <c r="K90" s="15">
        <v>0</v>
      </c>
      <c r="L90" s="15">
        <v>0</v>
      </c>
      <c r="M90" s="15">
        <v>70</v>
      </c>
      <c r="N90" s="15">
        <v>0</v>
      </c>
      <c r="O90" s="15">
        <v>0</v>
      </c>
      <c r="P90" s="15">
        <v>0</v>
      </c>
    </row>
    <row r="91" spans="1:16" s="16" customFormat="1" ht="15">
      <c r="A91" s="60">
        <v>15</v>
      </c>
      <c r="B91" s="62" t="s">
        <v>155</v>
      </c>
      <c r="C91" s="39" t="s">
        <v>99</v>
      </c>
      <c r="D91" s="42">
        <f>H91+I91+N91+O91+P91</f>
        <v>80</v>
      </c>
      <c r="E91" s="14"/>
      <c r="F91" s="14"/>
      <c r="G91" s="15"/>
      <c r="H91" s="15"/>
      <c r="I91" s="26">
        <f>SUM(J91:M91)</f>
        <v>80</v>
      </c>
      <c r="J91" s="15">
        <v>0</v>
      </c>
      <c r="K91" s="15">
        <v>0</v>
      </c>
      <c r="L91" s="15">
        <v>0</v>
      </c>
      <c r="M91" s="15">
        <v>80</v>
      </c>
      <c r="N91" s="15">
        <v>0</v>
      </c>
      <c r="O91" s="15">
        <v>0</v>
      </c>
      <c r="P91" s="15">
        <v>0</v>
      </c>
    </row>
    <row r="92" spans="1:16" s="16" customFormat="1" ht="15">
      <c r="A92" s="61"/>
      <c r="B92" s="63"/>
      <c r="C92" s="39" t="s">
        <v>51</v>
      </c>
      <c r="D92" s="42">
        <f>H92+I92+N92+O92+P92</f>
        <v>80</v>
      </c>
      <c r="E92" s="14" t="s">
        <v>28</v>
      </c>
      <c r="F92" s="14">
        <v>2</v>
      </c>
      <c r="G92" s="15">
        <f>I92/F92</f>
        <v>40</v>
      </c>
      <c r="H92" s="15"/>
      <c r="I92" s="26">
        <f>SUM(J92:M92)</f>
        <v>80</v>
      </c>
      <c r="J92" s="15">
        <v>0</v>
      </c>
      <c r="K92" s="15">
        <v>0</v>
      </c>
      <c r="L92" s="15">
        <v>0</v>
      </c>
      <c r="M92" s="15">
        <v>80</v>
      </c>
      <c r="N92" s="15">
        <v>0</v>
      </c>
      <c r="O92" s="15">
        <v>0</v>
      </c>
      <c r="P92" s="15">
        <v>0</v>
      </c>
    </row>
    <row r="93" spans="1:16" s="16" customFormat="1" ht="15">
      <c r="A93" s="60">
        <v>16</v>
      </c>
      <c r="B93" s="62" t="s">
        <v>156</v>
      </c>
      <c r="C93" s="39" t="s">
        <v>99</v>
      </c>
      <c r="D93" s="42">
        <f>H93+I93+N93+O93+P93</f>
        <v>132</v>
      </c>
      <c r="E93" s="14"/>
      <c r="F93" s="14"/>
      <c r="G93" s="15"/>
      <c r="H93" s="15"/>
      <c r="I93" s="26">
        <f>SUM(J93:M93)</f>
        <v>132</v>
      </c>
      <c r="J93" s="15">
        <v>0</v>
      </c>
      <c r="K93" s="15">
        <v>0</v>
      </c>
      <c r="L93" s="15">
        <v>0</v>
      </c>
      <c r="M93" s="15">
        <v>132</v>
      </c>
      <c r="N93" s="15">
        <v>0</v>
      </c>
      <c r="O93" s="15">
        <v>0</v>
      </c>
      <c r="P93" s="15">
        <v>0</v>
      </c>
    </row>
    <row r="94" spans="1:16" s="16" customFormat="1" ht="15">
      <c r="A94" s="61"/>
      <c r="B94" s="63"/>
      <c r="C94" s="39" t="s">
        <v>51</v>
      </c>
      <c r="D94" s="42">
        <f>H94+I94+N94+O94+P94</f>
        <v>132</v>
      </c>
      <c r="E94" s="14" t="s">
        <v>28</v>
      </c>
      <c r="F94" s="14">
        <v>2</v>
      </c>
      <c r="G94" s="15">
        <f>I94/F94</f>
        <v>66</v>
      </c>
      <c r="H94" s="15"/>
      <c r="I94" s="26">
        <f>SUM(J94:M94)</f>
        <v>132</v>
      </c>
      <c r="J94" s="15">
        <v>0</v>
      </c>
      <c r="K94" s="15">
        <v>0</v>
      </c>
      <c r="L94" s="15">
        <v>0</v>
      </c>
      <c r="M94" s="15">
        <v>132</v>
      </c>
      <c r="N94" s="15">
        <v>0</v>
      </c>
      <c r="O94" s="15">
        <v>0</v>
      </c>
      <c r="P94" s="15">
        <v>0</v>
      </c>
    </row>
    <row r="95" spans="1:16" s="16" customFormat="1" ht="17.25" customHeight="1">
      <c r="A95" s="73" t="s">
        <v>7</v>
      </c>
      <c r="B95" s="67" t="s">
        <v>43</v>
      </c>
      <c r="C95" s="39" t="s">
        <v>99</v>
      </c>
      <c r="D95" s="42">
        <f t="shared" si="20"/>
        <v>0</v>
      </c>
      <c r="E95" s="14"/>
      <c r="F95" s="14"/>
      <c r="G95" s="15"/>
      <c r="H95" s="15"/>
      <c r="I95" s="26">
        <f t="shared" si="21"/>
        <v>0</v>
      </c>
      <c r="J95" s="26">
        <f aca="true" t="shared" si="22" ref="J95:M96">J97+J99</f>
        <v>0</v>
      </c>
      <c r="K95" s="26">
        <f t="shared" si="22"/>
        <v>0</v>
      </c>
      <c r="L95" s="26">
        <f t="shared" si="22"/>
        <v>0</v>
      </c>
      <c r="M95" s="26">
        <f t="shared" si="22"/>
        <v>0</v>
      </c>
      <c r="N95" s="26">
        <f aca="true" t="shared" si="23" ref="N95:P96">N97+N99</f>
        <v>0</v>
      </c>
      <c r="O95" s="26">
        <f t="shared" si="23"/>
        <v>0</v>
      </c>
      <c r="P95" s="26">
        <f t="shared" si="23"/>
        <v>0</v>
      </c>
    </row>
    <row r="96" spans="1:16" s="16" customFormat="1" ht="15">
      <c r="A96" s="74"/>
      <c r="B96" s="68"/>
      <c r="C96" s="39" t="s">
        <v>51</v>
      </c>
      <c r="D96" s="42">
        <f t="shared" si="20"/>
        <v>0</v>
      </c>
      <c r="E96" s="14"/>
      <c r="F96" s="14"/>
      <c r="G96" s="15"/>
      <c r="H96" s="15"/>
      <c r="I96" s="26">
        <f t="shared" si="21"/>
        <v>0</v>
      </c>
      <c r="J96" s="26">
        <f t="shared" si="22"/>
        <v>0</v>
      </c>
      <c r="K96" s="26">
        <f t="shared" si="22"/>
        <v>0</v>
      </c>
      <c r="L96" s="26">
        <f t="shared" si="22"/>
        <v>0</v>
      </c>
      <c r="M96" s="26">
        <f t="shared" si="22"/>
        <v>0</v>
      </c>
      <c r="N96" s="26">
        <f t="shared" si="23"/>
        <v>0</v>
      </c>
      <c r="O96" s="26">
        <f t="shared" si="23"/>
        <v>0</v>
      </c>
      <c r="P96" s="26">
        <f t="shared" si="23"/>
        <v>0</v>
      </c>
    </row>
    <row r="97" spans="1:16" s="16" customFormat="1" ht="15">
      <c r="A97" s="60">
        <v>1</v>
      </c>
      <c r="B97" s="83" t="s">
        <v>61</v>
      </c>
      <c r="C97" s="39" t="s">
        <v>99</v>
      </c>
      <c r="D97" s="42">
        <f t="shared" si="20"/>
        <v>0</v>
      </c>
      <c r="E97" s="14"/>
      <c r="F97" s="14"/>
      <c r="G97" s="15"/>
      <c r="H97" s="15"/>
      <c r="I97" s="26">
        <f t="shared" si="21"/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</row>
    <row r="98" spans="1:16" s="16" customFormat="1" ht="15">
      <c r="A98" s="61"/>
      <c r="B98" s="87"/>
      <c r="C98" s="39" t="s">
        <v>51</v>
      </c>
      <c r="D98" s="42">
        <f t="shared" si="20"/>
        <v>0</v>
      </c>
      <c r="E98" s="14" t="s">
        <v>28</v>
      </c>
      <c r="F98" s="14">
        <v>1</v>
      </c>
      <c r="G98" s="15">
        <f>I98/F98</f>
        <v>0</v>
      </c>
      <c r="H98" s="15"/>
      <c r="I98" s="26">
        <f t="shared" si="21"/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</row>
    <row r="99" spans="1:16" s="16" customFormat="1" ht="15">
      <c r="A99" s="60">
        <v>2</v>
      </c>
      <c r="B99" s="83" t="s">
        <v>62</v>
      </c>
      <c r="C99" s="39" t="s">
        <v>99</v>
      </c>
      <c r="D99" s="42">
        <f t="shared" si="20"/>
        <v>0</v>
      </c>
      <c r="E99" s="14"/>
      <c r="F99" s="14"/>
      <c r="G99" s="15"/>
      <c r="H99" s="15"/>
      <c r="I99" s="26">
        <f t="shared" si="21"/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</row>
    <row r="100" spans="1:16" s="16" customFormat="1" ht="15">
      <c r="A100" s="61"/>
      <c r="B100" s="87"/>
      <c r="C100" s="39" t="s">
        <v>51</v>
      </c>
      <c r="D100" s="42">
        <f t="shared" si="20"/>
        <v>0</v>
      </c>
      <c r="E100" s="14" t="s">
        <v>28</v>
      </c>
      <c r="F100" s="14">
        <v>1</v>
      </c>
      <c r="G100" s="15">
        <f>I100/F100</f>
        <v>0</v>
      </c>
      <c r="H100" s="15"/>
      <c r="I100" s="26">
        <f t="shared" si="21"/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</row>
    <row r="101" spans="1:16" s="16" customFormat="1" ht="24.75" customHeight="1">
      <c r="A101" s="73" t="s">
        <v>9</v>
      </c>
      <c r="B101" s="69" t="s">
        <v>44</v>
      </c>
      <c r="C101" s="39" t="s">
        <v>99</v>
      </c>
      <c r="D101" s="42">
        <f t="shared" si="20"/>
        <v>0</v>
      </c>
      <c r="E101" s="14"/>
      <c r="F101" s="14"/>
      <c r="G101" s="15"/>
      <c r="H101" s="15"/>
      <c r="I101" s="26">
        <f t="shared" si="21"/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</row>
    <row r="102" spans="1:16" s="16" customFormat="1" ht="22.5" customHeight="1">
      <c r="A102" s="74"/>
      <c r="B102" s="70"/>
      <c r="C102" s="39" t="s">
        <v>51</v>
      </c>
      <c r="D102" s="42">
        <f t="shared" si="20"/>
        <v>0</v>
      </c>
      <c r="E102" s="14"/>
      <c r="F102" s="14"/>
      <c r="G102" s="15"/>
      <c r="H102" s="15"/>
      <c r="I102" s="26">
        <f t="shared" si="21"/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</row>
    <row r="103" spans="1:16" s="16" customFormat="1" ht="15" customHeight="1">
      <c r="A103" s="73" t="s">
        <v>11</v>
      </c>
      <c r="B103" s="67" t="s">
        <v>45</v>
      </c>
      <c r="C103" s="39" t="s">
        <v>99</v>
      </c>
      <c r="D103" s="42">
        <f t="shared" si="20"/>
        <v>0</v>
      </c>
      <c r="E103" s="14"/>
      <c r="F103" s="14"/>
      <c r="G103" s="15"/>
      <c r="H103" s="15"/>
      <c r="I103" s="26">
        <f t="shared" si="21"/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</row>
    <row r="104" spans="1:16" s="16" customFormat="1" ht="15">
      <c r="A104" s="74"/>
      <c r="B104" s="68"/>
      <c r="C104" s="39" t="s">
        <v>51</v>
      </c>
      <c r="D104" s="42">
        <f t="shared" si="20"/>
        <v>0</v>
      </c>
      <c r="E104" s="14"/>
      <c r="F104" s="14"/>
      <c r="G104" s="15"/>
      <c r="H104" s="15"/>
      <c r="I104" s="26">
        <f t="shared" si="21"/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</row>
    <row r="105" spans="1:16" s="16" customFormat="1" ht="15">
      <c r="A105" s="18"/>
      <c r="B105" s="20"/>
      <c r="C105" s="20"/>
      <c r="D105" s="42">
        <f t="shared" si="20"/>
        <v>0</v>
      </c>
      <c r="E105" s="14"/>
      <c r="F105" s="14"/>
      <c r="G105" s="15"/>
      <c r="H105" s="15"/>
      <c r="I105" s="26">
        <f t="shared" si="21"/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</row>
    <row r="106" spans="1:16" s="16" customFormat="1" ht="15">
      <c r="A106" s="77" t="s">
        <v>26</v>
      </c>
      <c r="B106" s="75" t="s">
        <v>46</v>
      </c>
      <c r="C106" s="38" t="s">
        <v>99</v>
      </c>
      <c r="D106" s="42">
        <f t="shared" si="20"/>
        <v>384</v>
      </c>
      <c r="E106" s="14"/>
      <c r="F106" s="14"/>
      <c r="G106" s="15"/>
      <c r="H106" s="15"/>
      <c r="I106" s="26">
        <f t="shared" si="21"/>
        <v>384</v>
      </c>
      <c r="J106" s="26">
        <f aca="true" t="shared" si="24" ref="J106:M107">J108+J110+J112</f>
        <v>119</v>
      </c>
      <c r="K106" s="26">
        <f t="shared" si="24"/>
        <v>154</v>
      </c>
      <c r="L106" s="26">
        <f t="shared" si="24"/>
        <v>55</v>
      </c>
      <c r="M106" s="26">
        <f t="shared" si="24"/>
        <v>56</v>
      </c>
      <c r="N106" s="26">
        <f aca="true" t="shared" si="25" ref="N106:P107">N108+N110+N112</f>
        <v>0</v>
      </c>
      <c r="O106" s="26">
        <f t="shared" si="25"/>
        <v>0</v>
      </c>
      <c r="P106" s="26">
        <f t="shared" si="25"/>
        <v>0</v>
      </c>
    </row>
    <row r="107" spans="1:16" s="16" customFormat="1" ht="15">
      <c r="A107" s="78"/>
      <c r="B107" s="76"/>
      <c r="C107" s="45" t="s">
        <v>51</v>
      </c>
      <c r="D107" s="42">
        <f t="shared" si="20"/>
        <v>384</v>
      </c>
      <c r="E107" s="14"/>
      <c r="F107" s="14"/>
      <c r="G107" s="15"/>
      <c r="H107" s="15"/>
      <c r="I107" s="26">
        <f t="shared" si="21"/>
        <v>384</v>
      </c>
      <c r="J107" s="26">
        <f t="shared" si="24"/>
        <v>119</v>
      </c>
      <c r="K107" s="26">
        <f t="shared" si="24"/>
        <v>154</v>
      </c>
      <c r="L107" s="26">
        <f t="shared" si="24"/>
        <v>55</v>
      </c>
      <c r="M107" s="26">
        <f t="shared" si="24"/>
        <v>56</v>
      </c>
      <c r="N107" s="26">
        <f t="shared" si="25"/>
        <v>0</v>
      </c>
      <c r="O107" s="26">
        <f t="shared" si="25"/>
        <v>0</v>
      </c>
      <c r="P107" s="26">
        <f t="shared" si="25"/>
        <v>0</v>
      </c>
    </row>
    <row r="108" spans="1:16" s="16" customFormat="1" ht="15">
      <c r="A108" s="77" t="s">
        <v>17</v>
      </c>
      <c r="B108" s="75" t="s">
        <v>38</v>
      </c>
      <c r="C108" s="38" t="s">
        <v>99</v>
      </c>
      <c r="D108" s="42">
        <f t="shared" si="20"/>
        <v>0</v>
      </c>
      <c r="E108" s="14"/>
      <c r="F108" s="14"/>
      <c r="G108" s="15"/>
      <c r="H108" s="15"/>
      <c r="I108" s="26">
        <f t="shared" si="21"/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</row>
    <row r="109" spans="1:16" s="16" customFormat="1" ht="15">
      <c r="A109" s="78"/>
      <c r="B109" s="76"/>
      <c r="C109" s="45" t="s">
        <v>51</v>
      </c>
      <c r="D109" s="42">
        <f t="shared" si="20"/>
        <v>0</v>
      </c>
      <c r="E109" s="14"/>
      <c r="F109" s="14"/>
      <c r="G109" s="15"/>
      <c r="H109" s="15"/>
      <c r="I109" s="26">
        <f t="shared" si="21"/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</row>
    <row r="110" spans="1:16" s="16" customFormat="1" ht="15">
      <c r="A110" s="77" t="s">
        <v>18</v>
      </c>
      <c r="B110" s="75" t="s">
        <v>39</v>
      </c>
      <c r="C110" s="38" t="s">
        <v>99</v>
      </c>
      <c r="D110" s="42">
        <f t="shared" si="20"/>
        <v>0</v>
      </c>
      <c r="E110" s="14"/>
      <c r="F110" s="14"/>
      <c r="G110" s="15"/>
      <c r="H110" s="15"/>
      <c r="I110" s="26">
        <f t="shared" si="21"/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</row>
    <row r="111" spans="1:16" s="16" customFormat="1" ht="15">
      <c r="A111" s="78"/>
      <c r="B111" s="76"/>
      <c r="C111" s="45" t="s">
        <v>51</v>
      </c>
      <c r="D111" s="42">
        <f t="shared" si="20"/>
        <v>0</v>
      </c>
      <c r="E111" s="14"/>
      <c r="F111" s="14"/>
      <c r="G111" s="15"/>
      <c r="H111" s="15"/>
      <c r="I111" s="26">
        <f t="shared" si="21"/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</row>
    <row r="112" spans="1:16" s="16" customFormat="1" ht="15">
      <c r="A112" s="77" t="s">
        <v>19</v>
      </c>
      <c r="B112" s="75" t="s">
        <v>40</v>
      </c>
      <c r="C112" s="38" t="s">
        <v>99</v>
      </c>
      <c r="D112" s="42">
        <f t="shared" si="20"/>
        <v>384</v>
      </c>
      <c r="E112" s="14"/>
      <c r="F112" s="14"/>
      <c r="G112" s="15"/>
      <c r="H112" s="15"/>
      <c r="I112" s="26">
        <f t="shared" si="21"/>
        <v>384</v>
      </c>
      <c r="J112" s="26">
        <f aca="true" t="shared" si="26" ref="J112:P113">J114+J116+J140+J142+J144</f>
        <v>119</v>
      </c>
      <c r="K112" s="26">
        <f t="shared" si="26"/>
        <v>154</v>
      </c>
      <c r="L112" s="26">
        <f t="shared" si="26"/>
        <v>55</v>
      </c>
      <c r="M112" s="26">
        <f t="shared" si="26"/>
        <v>56</v>
      </c>
      <c r="N112" s="26">
        <f t="shared" si="26"/>
        <v>0</v>
      </c>
      <c r="O112" s="26">
        <f t="shared" si="26"/>
        <v>0</v>
      </c>
      <c r="P112" s="26">
        <f t="shared" si="26"/>
        <v>0</v>
      </c>
    </row>
    <row r="113" spans="1:16" s="16" customFormat="1" ht="15">
      <c r="A113" s="78"/>
      <c r="B113" s="76"/>
      <c r="C113" s="45" t="s">
        <v>51</v>
      </c>
      <c r="D113" s="42">
        <f t="shared" si="20"/>
        <v>384</v>
      </c>
      <c r="E113" s="14"/>
      <c r="F113" s="14"/>
      <c r="G113" s="15"/>
      <c r="H113" s="15"/>
      <c r="I113" s="26">
        <f t="shared" si="21"/>
        <v>384</v>
      </c>
      <c r="J113" s="26">
        <f t="shared" si="26"/>
        <v>119</v>
      </c>
      <c r="K113" s="26">
        <f t="shared" si="26"/>
        <v>154</v>
      </c>
      <c r="L113" s="26">
        <f t="shared" si="26"/>
        <v>55</v>
      </c>
      <c r="M113" s="26">
        <f t="shared" si="26"/>
        <v>56</v>
      </c>
      <c r="N113" s="26">
        <f t="shared" si="26"/>
        <v>0</v>
      </c>
      <c r="O113" s="26">
        <f t="shared" si="26"/>
        <v>0</v>
      </c>
      <c r="P113" s="26">
        <f t="shared" si="26"/>
        <v>0</v>
      </c>
    </row>
    <row r="114" spans="1:16" s="17" customFormat="1" ht="15">
      <c r="A114" s="79" t="s">
        <v>13</v>
      </c>
      <c r="B114" s="81" t="s">
        <v>41</v>
      </c>
      <c r="C114" s="38" t="s">
        <v>99</v>
      </c>
      <c r="D114" s="42">
        <f t="shared" si="20"/>
        <v>0</v>
      </c>
      <c r="E114" s="33"/>
      <c r="F114" s="33"/>
      <c r="G114" s="19"/>
      <c r="H114" s="19"/>
      <c r="I114" s="26">
        <f t="shared" si="21"/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</row>
    <row r="115" spans="1:16" s="17" customFormat="1" ht="15">
      <c r="A115" s="80"/>
      <c r="B115" s="82"/>
      <c r="C115" s="45" t="s">
        <v>51</v>
      </c>
      <c r="D115" s="42">
        <f t="shared" si="20"/>
        <v>0</v>
      </c>
      <c r="E115" s="33"/>
      <c r="F115" s="33"/>
      <c r="G115" s="19"/>
      <c r="H115" s="19"/>
      <c r="I115" s="26">
        <f t="shared" si="21"/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</row>
    <row r="116" spans="1:16" s="17" customFormat="1" ht="15">
      <c r="A116" s="79" t="s">
        <v>5</v>
      </c>
      <c r="B116" s="81" t="s">
        <v>42</v>
      </c>
      <c r="C116" s="38" t="s">
        <v>99</v>
      </c>
      <c r="D116" s="42">
        <f t="shared" si="20"/>
        <v>384</v>
      </c>
      <c r="E116" s="33"/>
      <c r="F116" s="33"/>
      <c r="G116" s="19"/>
      <c r="H116" s="19"/>
      <c r="I116" s="26">
        <f t="shared" si="21"/>
        <v>384</v>
      </c>
      <c r="J116" s="26">
        <f>J118+J120+J122+J124+J126+J128+J130+J132+J134+J136+J138</f>
        <v>119</v>
      </c>
      <c r="K116" s="26">
        <f aca="true" t="shared" si="27" ref="K116:P116">K118+K120+K122+K124+K126+K128+K130+K132+K134+K136+K138</f>
        <v>154</v>
      </c>
      <c r="L116" s="26">
        <f t="shared" si="27"/>
        <v>55</v>
      </c>
      <c r="M116" s="26">
        <f t="shared" si="27"/>
        <v>56</v>
      </c>
      <c r="N116" s="26">
        <f t="shared" si="27"/>
        <v>0</v>
      </c>
      <c r="O116" s="26">
        <f t="shared" si="27"/>
        <v>0</v>
      </c>
      <c r="P116" s="26">
        <f t="shared" si="27"/>
        <v>0</v>
      </c>
    </row>
    <row r="117" spans="1:16" s="17" customFormat="1" ht="15">
      <c r="A117" s="80"/>
      <c r="B117" s="82"/>
      <c r="C117" s="45" t="s">
        <v>51</v>
      </c>
      <c r="D117" s="42">
        <f t="shared" si="20"/>
        <v>384</v>
      </c>
      <c r="E117" s="33"/>
      <c r="F117" s="33"/>
      <c r="G117" s="19"/>
      <c r="H117" s="19"/>
      <c r="I117" s="26">
        <f t="shared" si="21"/>
        <v>384</v>
      </c>
      <c r="J117" s="26">
        <f>J119+J121+J123+J125+J127+J129+J131+J133+J135+J137+J139</f>
        <v>119</v>
      </c>
      <c r="K117" s="26">
        <f aca="true" t="shared" si="28" ref="K117:P117">K119+K121+K123+K125+K127+K129+K131+K133+K135+K137+K139</f>
        <v>154</v>
      </c>
      <c r="L117" s="26">
        <f t="shared" si="28"/>
        <v>55</v>
      </c>
      <c r="M117" s="26">
        <f t="shared" si="28"/>
        <v>56</v>
      </c>
      <c r="N117" s="26">
        <f t="shared" si="28"/>
        <v>0</v>
      </c>
      <c r="O117" s="26">
        <f t="shared" si="28"/>
        <v>0</v>
      </c>
      <c r="P117" s="26">
        <f t="shared" si="28"/>
        <v>0</v>
      </c>
    </row>
    <row r="118" spans="1:16" s="17" customFormat="1" ht="15">
      <c r="A118" s="60">
        <v>1</v>
      </c>
      <c r="B118" s="86" t="s">
        <v>158</v>
      </c>
      <c r="C118" s="38" t="s">
        <v>99</v>
      </c>
      <c r="D118" s="42">
        <f t="shared" si="20"/>
        <v>35</v>
      </c>
      <c r="E118" s="14"/>
      <c r="F118" s="14"/>
      <c r="G118" s="15"/>
      <c r="H118" s="15"/>
      <c r="I118" s="26">
        <f t="shared" si="21"/>
        <v>35</v>
      </c>
      <c r="J118" s="15">
        <v>0</v>
      </c>
      <c r="K118" s="15">
        <v>0</v>
      </c>
      <c r="L118" s="15">
        <v>35</v>
      </c>
      <c r="M118" s="15">
        <v>0</v>
      </c>
      <c r="N118" s="15">
        <v>0</v>
      </c>
      <c r="O118" s="15">
        <v>0</v>
      </c>
      <c r="P118" s="15">
        <v>0</v>
      </c>
    </row>
    <row r="119" spans="1:16" s="17" customFormat="1" ht="15">
      <c r="A119" s="61"/>
      <c r="B119" s="84"/>
      <c r="C119" s="45" t="s">
        <v>51</v>
      </c>
      <c r="D119" s="42">
        <f t="shared" si="20"/>
        <v>35</v>
      </c>
      <c r="E119" s="14" t="s">
        <v>20</v>
      </c>
      <c r="F119" s="14">
        <v>1</v>
      </c>
      <c r="G119" s="15">
        <f>I119/F119</f>
        <v>35</v>
      </c>
      <c r="H119" s="15"/>
      <c r="I119" s="26">
        <f t="shared" si="21"/>
        <v>35</v>
      </c>
      <c r="J119" s="15">
        <v>0</v>
      </c>
      <c r="K119" s="15">
        <v>0</v>
      </c>
      <c r="L119" s="15">
        <v>35</v>
      </c>
      <c r="M119" s="15">
        <v>0</v>
      </c>
      <c r="N119" s="15">
        <v>0</v>
      </c>
      <c r="O119" s="15">
        <v>0</v>
      </c>
      <c r="P119" s="15">
        <v>0</v>
      </c>
    </row>
    <row r="120" spans="1:16" s="17" customFormat="1" ht="15">
      <c r="A120" s="60">
        <v>2</v>
      </c>
      <c r="B120" s="83" t="s">
        <v>159</v>
      </c>
      <c r="C120" s="38" t="s">
        <v>99</v>
      </c>
      <c r="D120" s="42">
        <f t="shared" si="20"/>
        <v>70</v>
      </c>
      <c r="E120" s="14"/>
      <c r="F120" s="14"/>
      <c r="G120" s="15"/>
      <c r="H120" s="15"/>
      <c r="I120" s="26">
        <f t="shared" si="21"/>
        <v>70</v>
      </c>
      <c r="J120" s="15">
        <v>70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</row>
    <row r="121" spans="1:16" s="17" customFormat="1" ht="15">
      <c r="A121" s="61"/>
      <c r="B121" s="84"/>
      <c r="C121" s="45" t="s">
        <v>51</v>
      </c>
      <c r="D121" s="42">
        <f t="shared" si="20"/>
        <v>70</v>
      </c>
      <c r="E121" s="14" t="s">
        <v>20</v>
      </c>
      <c r="F121" s="14">
        <v>1</v>
      </c>
      <c r="G121" s="15">
        <f>I121/F121</f>
        <v>70</v>
      </c>
      <c r="H121" s="15"/>
      <c r="I121" s="26">
        <f t="shared" si="21"/>
        <v>70</v>
      </c>
      <c r="J121" s="15">
        <v>70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</row>
    <row r="122" spans="1:16" s="17" customFormat="1" ht="15">
      <c r="A122" s="60">
        <v>3</v>
      </c>
      <c r="B122" s="83" t="s">
        <v>146</v>
      </c>
      <c r="C122" s="38" t="s">
        <v>99</v>
      </c>
      <c r="D122" s="42">
        <f t="shared" si="20"/>
        <v>60</v>
      </c>
      <c r="E122" s="14"/>
      <c r="F122" s="14"/>
      <c r="G122" s="15"/>
      <c r="H122" s="15"/>
      <c r="I122" s="26">
        <f t="shared" si="21"/>
        <v>60</v>
      </c>
      <c r="J122" s="15">
        <v>0</v>
      </c>
      <c r="K122" s="15">
        <v>60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</row>
    <row r="123" spans="1:16" s="17" customFormat="1" ht="15">
      <c r="A123" s="61"/>
      <c r="B123" s="84"/>
      <c r="C123" s="45" t="s">
        <v>51</v>
      </c>
      <c r="D123" s="42">
        <f t="shared" si="20"/>
        <v>60</v>
      </c>
      <c r="E123" s="14" t="s">
        <v>20</v>
      </c>
      <c r="F123" s="14">
        <v>5</v>
      </c>
      <c r="G123" s="15">
        <f>I123/F123</f>
        <v>12</v>
      </c>
      <c r="H123" s="15"/>
      <c r="I123" s="26">
        <f t="shared" si="21"/>
        <v>60</v>
      </c>
      <c r="J123" s="15">
        <v>0</v>
      </c>
      <c r="K123" s="15">
        <v>60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</row>
    <row r="124" spans="1:16" s="17" customFormat="1" ht="15">
      <c r="A124" s="60">
        <v>4</v>
      </c>
      <c r="B124" s="83" t="s">
        <v>147</v>
      </c>
      <c r="C124" s="38" t="s">
        <v>99</v>
      </c>
      <c r="D124" s="42">
        <f t="shared" si="20"/>
        <v>15</v>
      </c>
      <c r="E124" s="14"/>
      <c r="F124" s="14"/>
      <c r="G124" s="15"/>
      <c r="H124" s="15"/>
      <c r="I124" s="26">
        <f t="shared" si="21"/>
        <v>15</v>
      </c>
      <c r="J124" s="15">
        <v>15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</row>
    <row r="125" spans="1:16" s="17" customFormat="1" ht="15">
      <c r="A125" s="61"/>
      <c r="B125" s="84"/>
      <c r="C125" s="45" t="s">
        <v>51</v>
      </c>
      <c r="D125" s="42">
        <f t="shared" si="20"/>
        <v>15</v>
      </c>
      <c r="E125" s="14" t="s">
        <v>20</v>
      </c>
      <c r="F125" s="14">
        <v>3</v>
      </c>
      <c r="G125" s="15">
        <f>I125/F125</f>
        <v>5</v>
      </c>
      <c r="H125" s="15"/>
      <c r="I125" s="26">
        <f t="shared" si="21"/>
        <v>15</v>
      </c>
      <c r="J125" s="15">
        <v>15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</row>
    <row r="126" spans="1:16" s="17" customFormat="1" ht="15">
      <c r="A126" s="60">
        <v>5</v>
      </c>
      <c r="B126" s="83" t="s">
        <v>148</v>
      </c>
      <c r="C126" s="38" t="s">
        <v>99</v>
      </c>
      <c r="D126" s="42">
        <f t="shared" si="20"/>
        <v>70</v>
      </c>
      <c r="E126" s="14"/>
      <c r="F126" s="14"/>
      <c r="G126" s="15"/>
      <c r="H126" s="15"/>
      <c r="I126" s="26">
        <f t="shared" si="21"/>
        <v>70</v>
      </c>
      <c r="J126" s="15">
        <v>0</v>
      </c>
      <c r="K126" s="15">
        <v>70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</row>
    <row r="127" spans="1:16" s="17" customFormat="1" ht="15">
      <c r="A127" s="61"/>
      <c r="B127" s="84"/>
      <c r="C127" s="45" t="s">
        <v>51</v>
      </c>
      <c r="D127" s="42">
        <f t="shared" si="20"/>
        <v>70</v>
      </c>
      <c r="E127" s="14" t="s">
        <v>20</v>
      </c>
      <c r="F127" s="14">
        <v>7</v>
      </c>
      <c r="G127" s="15">
        <f>I127/F127</f>
        <v>10</v>
      </c>
      <c r="H127" s="15"/>
      <c r="I127" s="26">
        <f t="shared" si="21"/>
        <v>70</v>
      </c>
      <c r="J127" s="15">
        <v>0</v>
      </c>
      <c r="K127" s="15">
        <v>70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</row>
    <row r="128" spans="1:16" s="17" customFormat="1" ht="15">
      <c r="A128" s="60">
        <v>6</v>
      </c>
      <c r="B128" s="86" t="s">
        <v>160</v>
      </c>
      <c r="C128" s="38" t="s">
        <v>99</v>
      </c>
      <c r="D128" s="42">
        <f t="shared" si="20"/>
        <v>20</v>
      </c>
      <c r="E128" s="14"/>
      <c r="F128" s="14"/>
      <c r="G128" s="15"/>
      <c r="H128" s="15"/>
      <c r="I128" s="26">
        <f t="shared" si="21"/>
        <v>20</v>
      </c>
      <c r="J128" s="15">
        <v>0</v>
      </c>
      <c r="K128" s="15">
        <v>0</v>
      </c>
      <c r="L128" s="15">
        <v>0</v>
      </c>
      <c r="M128" s="15">
        <v>20</v>
      </c>
      <c r="N128" s="15">
        <v>0</v>
      </c>
      <c r="O128" s="15">
        <v>0</v>
      </c>
      <c r="P128" s="15">
        <v>0</v>
      </c>
    </row>
    <row r="129" spans="1:16" s="17" customFormat="1" ht="15">
      <c r="A129" s="61"/>
      <c r="B129" s="84"/>
      <c r="C129" s="45" t="s">
        <v>51</v>
      </c>
      <c r="D129" s="42">
        <f t="shared" si="20"/>
        <v>20</v>
      </c>
      <c r="E129" s="14" t="s">
        <v>20</v>
      </c>
      <c r="F129" s="14">
        <v>3</v>
      </c>
      <c r="G129" s="15">
        <f>I129/F129</f>
        <v>6.666666666666667</v>
      </c>
      <c r="H129" s="15"/>
      <c r="I129" s="26">
        <f t="shared" si="21"/>
        <v>20</v>
      </c>
      <c r="J129" s="15">
        <v>0</v>
      </c>
      <c r="K129" s="15">
        <v>0</v>
      </c>
      <c r="L129" s="15">
        <v>0</v>
      </c>
      <c r="M129" s="15">
        <v>20</v>
      </c>
      <c r="N129" s="15">
        <v>0</v>
      </c>
      <c r="O129" s="15">
        <v>0</v>
      </c>
      <c r="P129" s="15">
        <v>0</v>
      </c>
    </row>
    <row r="130" spans="1:16" s="17" customFormat="1" ht="15">
      <c r="A130" s="60">
        <v>7</v>
      </c>
      <c r="B130" s="86" t="s">
        <v>161</v>
      </c>
      <c r="C130" s="38" t="s">
        <v>99</v>
      </c>
      <c r="D130" s="42">
        <f t="shared" si="20"/>
        <v>15</v>
      </c>
      <c r="E130" s="14"/>
      <c r="F130" s="14"/>
      <c r="G130" s="15"/>
      <c r="H130" s="15"/>
      <c r="I130" s="26">
        <f t="shared" si="21"/>
        <v>15</v>
      </c>
      <c r="J130" s="15">
        <v>9</v>
      </c>
      <c r="K130" s="15">
        <v>0</v>
      </c>
      <c r="L130" s="15">
        <v>0</v>
      </c>
      <c r="M130" s="15">
        <v>6</v>
      </c>
      <c r="N130" s="15">
        <v>0</v>
      </c>
      <c r="O130" s="15">
        <v>0</v>
      </c>
      <c r="P130" s="15">
        <v>0</v>
      </c>
    </row>
    <row r="131" spans="1:16" s="17" customFormat="1" ht="15">
      <c r="A131" s="61"/>
      <c r="B131" s="84"/>
      <c r="C131" s="45" t="s">
        <v>51</v>
      </c>
      <c r="D131" s="42">
        <f t="shared" si="20"/>
        <v>15</v>
      </c>
      <c r="E131" s="14" t="s">
        <v>20</v>
      </c>
      <c r="F131" s="14">
        <v>3</v>
      </c>
      <c r="G131" s="15">
        <f>I131/F131</f>
        <v>5</v>
      </c>
      <c r="H131" s="15"/>
      <c r="I131" s="26">
        <f t="shared" si="21"/>
        <v>15</v>
      </c>
      <c r="J131" s="15">
        <v>9</v>
      </c>
      <c r="K131" s="15">
        <v>0</v>
      </c>
      <c r="L131" s="15">
        <v>0</v>
      </c>
      <c r="M131" s="15">
        <v>6</v>
      </c>
      <c r="N131" s="15">
        <v>0</v>
      </c>
      <c r="O131" s="15">
        <v>0</v>
      </c>
      <c r="P131" s="15">
        <v>0</v>
      </c>
    </row>
    <row r="132" spans="1:16" s="17" customFormat="1" ht="15">
      <c r="A132" s="60">
        <v>8</v>
      </c>
      <c r="B132" s="86" t="s">
        <v>162</v>
      </c>
      <c r="C132" s="38" t="s">
        <v>99</v>
      </c>
      <c r="D132" s="42">
        <f t="shared" si="20"/>
        <v>20</v>
      </c>
      <c r="E132" s="14"/>
      <c r="F132" s="14"/>
      <c r="G132" s="15"/>
      <c r="H132" s="15"/>
      <c r="I132" s="26">
        <f t="shared" si="21"/>
        <v>20</v>
      </c>
      <c r="J132" s="15">
        <v>0</v>
      </c>
      <c r="K132" s="15">
        <v>0</v>
      </c>
      <c r="L132" s="15">
        <v>20</v>
      </c>
      <c r="M132" s="15">
        <v>0</v>
      </c>
      <c r="N132" s="15">
        <v>0</v>
      </c>
      <c r="O132" s="15">
        <v>0</v>
      </c>
      <c r="P132" s="15">
        <v>0</v>
      </c>
    </row>
    <row r="133" spans="1:16" s="17" customFormat="1" ht="15">
      <c r="A133" s="61"/>
      <c r="B133" s="84"/>
      <c r="C133" s="45" t="s">
        <v>51</v>
      </c>
      <c r="D133" s="42">
        <f t="shared" si="20"/>
        <v>20</v>
      </c>
      <c r="E133" s="14" t="s">
        <v>20</v>
      </c>
      <c r="F133" s="14">
        <v>5</v>
      </c>
      <c r="G133" s="15">
        <f>I133/F133</f>
        <v>4</v>
      </c>
      <c r="H133" s="15"/>
      <c r="I133" s="26">
        <f t="shared" si="21"/>
        <v>20</v>
      </c>
      <c r="J133" s="15">
        <v>0</v>
      </c>
      <c r="K133" s="15">
        <v>0</v>
      </c>
      <c r="L133" s="15">
        <v>20</v>
      </c>
      <c r="M133" s="15">
        <v>0</v>
      </c>
      <c r="N133" s="15">
        <v>0</v>
      </c>
      <c r="O133" s="15">
        <v>0</v>
      </c>
      <c r="P133" s="15">
        <v>0</v>
      </c>
    </row>
    <row r="134" spans="1:16" s="17" customFormat="1" ht="15">
      <c r="A134" s="60">
        <v>9</v>
      </c>
      <c r="B134" s="86" t="s">
        <v>163</v>
      </c>
      <c r="C134" s="38" t="s">
        <v>99</v>
      </c>
      <c r="D134" s="42">
        <f t="shared" si="20"/>
        <v>25</v>
      </c>
      <c r="E134" s="14"/>
      <c r="F134" s="14"/>
      <c r="G134" s="15"/>
      <c r="H134" s="15"/>
      <c r="I134" s="26">
        <f t="shared" si="21"/>
        <v>25</v>
      </c>
      <c r="J134" s="15">
        <v>25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</row>
    <row r="135" spans="1:16" s="17" customFormat="1" ht="15">
      <c r="A135" s="61"/>
      <c r="B135" s="84"/>
      <c r="C135" s="45" t="s">
        <v>51</v>
      </c>
      <c r="D135" s="42">
        <f t="shared" si="20"/>
        <v>25</v>
      </c>
      <c r="E135" s="14" t="s">
        <v>20</v>
      </c>
      <c r="F135" s="14">
        <v>2</v>
      </c>
      <c r="G135" s="15">
        <f>I135/F135</f>
        <v>12.5</v>
      </c>
      <c r="H135" s="15"/>
      <c r="I135" s="26">
        <f t="shared" si="21"/>
        <v>25</v>
      </c>
      <c r="J135" s="15">
        <v>25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</row>
    <row r="136" spans="1:16" s="17" customFormat="1" ht="15">
      <c r="A136" s="60">
        <v>10</v>
      </c>
      <c r="B136" s="83" t="s">
        <v>121</v>
      </c>
      <c r="C136" s="38" t="s">
        <v>99</v>
      </c>
      <c r="D136" s="42">
        <f t="shared" si="20"/>
        <v>24</v>
      </c>
      <c r="E136" s="14"/>
      <c r="F136" s="14"/>
      <c r="G136" s="15"/>
      <c r="H136" s="15"/>
      <c r="I136" s="26">
        <f t="shared" si="21"/>
        <v>24</v>
      </c>
      <c r="J136" s="15">
        <v>0</v>
      </c>
      <c r="K136" s="15">
        <v>24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</row>
    <row r="137" spans="1:16" s="17" customFormat="1" ht="15">
      <c r="A137" s="61"/>
      <c r="B137" s="84"/>
      <c r="C137" s="45" t="s">
        <v>51</v>
      </c>
      <c r="D137" s="42">
        <f t="shared" si="20"/>
        <v>24</v>
      </c>
      <c r="E137" s="14" t="s">
        <v>20</v>
      </c>
      <c r="F137" s="14">
        <v>15</v>
      </c>
      <c r="G137" s="15">
        <f>I137/F137</f>
        <v>1.6</v>
      </c>
      <c r="H137" s="15"/>
      <c r="I137" s="26">
        <f t="shared" si="21"/>
        <v>24</v>
      </c>
      <c r="J137" s="15">
        <v>0</v>
      </c>
      <c r="K137" s="15">
        <v>24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</row>
    <row r="138" spans="1:16" s="17" customFormat="1" ht="15">
      <c r="A138" s="60">
        <v>11</v>
      </c>
      <c r="B138" s="86" t="s">
        <v>164</v>
      </c>
      <c r="C138" s="38" t="s">
        <v>99</v>
      </c>
      <c r="D138" s="42">
        <f t="shared" si="20"/>
        <v>30</v>
      </c>
      <c r="E138" s="14"/>
      <c r="F138" s="14"/>
      <c r="G138" s="15"/>
      <c r="H138" s="15"/>
      <c r="I138" s="26">
        <f t="shared" si="21"/>
        <v>30</v>
      </c>
      <c r="J138" s="15">
        <v>0</v>
      </c>
      <c r="K138" s="15">
        <v>0</v>
      </c>
      <c r="L138" s="15">
        <v>0</v>
      </c>
      <c r="M138" s="15">
        <v>30</v>
      </c>
      <c r="N138" s="15">
        <v>0</v>
      </c>
      <c r="O138" s="15">
        <v>0</v>
      </c>
      <c r="P138" s="15">
        <v>0</v>
      </c>
    </row>
    <row r="139" spans="1:16" s="17" customFormat="1" ht="15">
      <c r="A139" s="61"/>
      <c r="B139" s="84"/>
      <c r="C139" s="45" t="s">
        <v>51</v>
      </c>
      <c r="D139" s="42">
        <f t="shared" si="20"/>
        <v>30</v>
      </c>
      <c r="E139" s="14" t="s">
        <v>20</v>
      </c>
      <c r="F139" s="14">
        <v>15</v>
      </c>
      <c r="G139" s="15">
        <f>I139/F139</f>
        <v>2</v>
      </c>
      <c r="H139" s="15"/>
      <c r="I139" s="26">
        <f t="shared" si="21"/>
        <v>30</v>
      </c>
      <c r="J139" s="15">
        <v>0</v>
      </c>
      <c r="K139" s="15">
        <v>0</v>
      </c>
      <c r="L139" s="15">
        <v>0</v>
      </c>
      <c r="M139" s="15">
        <v>30</v>
      </c>
      <c r="N139" s="15">
        <v>0</v>
      </c>
      <c r="O139" s="15">
        <v>0</v>
      </c>
      <c r="P139" s="15">
        <v>0</v>
      </c>
    </row>
    <row r="140" spans="1:16" s="16" customFormat="1" ht="15.75" customHeight="1">
      <c r="A140" s="73" t="s">
        <v>7</v>
      </c>
      <c r="B140" s="67" t="s">
        <v>43</v>
      </c>
      <c r="C140" s="38" t="s">
        <v>99</v>
      </c>
      <c r="D140" s="42">
        <f t="shared" si="20"/>
        <v>0</v>
      </c>
      <c r="E140" s="14"/>
      <c r="F140" s="14"/>
      <c r="G140" s="15"/>
      <c r="H140" s="15"/>
      <c r="I140" s="26">
        <f t="shared" si="21"/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</row>
    <row r="141" spans="1:16" s="16" customFormat="1" ht="15">
      <c r="A141" s="74"/>
      <c r="B141" s="68"/>
      <c r="C141" s="45" t="s">
        <v>51</v>
      </c>
      <c r="D141" s="42">
        <f t="shared" si="20"/>
        <v>0</v>
      </c>
      <c r="E141" s="14"/>
      <c r="F141" s="14"/>
      <c r="G141" s="15"/>
      <c r="H141" s="15"/>
      <c r="I141" s="26">
        <f t="shared" si="21"/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</row>
    <row r="142" spans="1:16" s="16" customFormat="1" ht="19.5" customHeight="1">
      <c r="A142" s="73" t="s">
        <v>9</v>
      </c>
      <c r="B142" s="69" t="s">
        <v>44</v>
      </c>
      <c r="C142" s="38" t="s">
        <v>99</v>
      </c>
      <c r="D142" s="42">
        <f t="shared" si="20"/>
        <v>0</v>
      </c>
      <c r="E142" s="14"/>
      <c r="F142" s="14"/>
      <c r="G142" s="15"/>
      <c r="H142" s="15"/>
      <c r="I142" s="26">
        <f t="shared" si="21"/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</row>
    <row r="143" spans="1:16" s="16" customFormat="1" ht="24" customHeight="1">
      <c r="A143" s="74"/>
      <c r="B143" s="70"/>
      <c r="C143" s="45" t="s">
        <v>51</v>
      </c>
      <c r="D143" s="42">
        <f t="shared" si="20"/>
        <v>0</v>
      </c>
      <c r="E143" s="14"/>
      <c r="F143" s="14"/>
      <c r="G143" s="15"/>
      <c r="H143" s="15"/>
      <c r="I143" s="26">
        <f t="shared" si="21"/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</row>
    <row r="144" spans="1:16" s="16" customFormat="1" ht="22.5" customHeight="1">
      <c r="A144" s="73" t="s">
        <v>11</v>
      </c>
      <c r="B144" s="67" t="s">
        <v>45</v>
      </c>
      <c r="C144" s="38" t="s">
        <v>99</v>
      </c>
      <c r="D144" s="42">
        <f t="shared" si="20"/>
        <v>0</v>
      </c>
      <c r="E144" s="14"/>
      <c r="F144" s="14"/>
      <c r="G144" s="15"/>
      <c r="H144" s="15"/>
      <c r="I144" s="26">
        <f t="shared" si="21"/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</row>
    <row r="145" spans="1:16" s="16" customFormat="1" ht="15">
      <c r="A145" s="74"/>
      <c r="B145" s="68"/>
      <c r="C145" s="45" t="s">
        <v>51</v>
      </c>
      <c r="D145" s="42">
        <f t="shared" si="20"/>
        <v>0</v>
      </c>
      <c r="E145" s="14"/>
      <c r="F145" s="14"/>
      <c r="G145" s="15"/>
      <c r="H145" s="15"/>
      <c r="I145" s="26">
        <f t="shared" si="21"/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</row>
    <row r="146" spans="1:16" s="16" customFormat="1" ht="15">
      <c r="A146" s="18"/>
      <c r="B146" s="20"/>
      <c r="C146" s="20"/>
      <c r="D146" s="42"/>
      <c r="E146" s="14"/>
      <c r="F146" s="14"/>
      <c r="G146" s="15"/>
      <c r="H146" s="15"/>
      <c r="I146" s="26"/>
      <c r="J146" s="26"/>
      <c r="K146" s="26"/>
      <c r="L146" s="26"/>
      <c r="M146" s="26"/>
      <c r="N146" s="26"/>
      <c r="O146" s="26"/>
      <c r="P146" s="26"/>
    </row>
    <row r="147" spans="1:16" s="16" customFormat="1" ht="15">
      <c r="A147" s="77" t="s">
        <v>133</v>
      </c>
      <c r="B147" s="64" t="s">
        <v>132</v>
      </c>
      <c r="C147" s="38" t="s">
        <v>99</v>
      </c>
      <c r="D147" s="42">
        <f t="shared" si="20"/>
        <v>11</v>
      </c>
      <c r="E147" s="14"/>
      <c r="F147" s="14"/>
      <c r="G147" s="15"/>
      <c r="H147" s="15"/>
      <c r="I147" s="26">
        <f t="shared" si="21"/>
        <v>11</v>
      </c>
      <c r="J147" s="26">
        <f>J149+J151+J153</f>
        <v>0</v>
      </c>
      <c r="K147" s="26">
        <f aca="true" t="shared" si="29" ref="K147:P147">K149+K151+K153</f>
        <v>0</v>
      </c>
      <c r="L147" s="26">
        <f t="shared" si="29"/>
        <v>0</v>
      </c>
      <c r="M147" s="26">
        <f t="shared" si="29"/>
        <v>11</v>
      </c>
      <c r="N147" s="26">
        <f t="shared" si="29"/>
        <v>0</v>
      </c>
      <c r="O147" s="26">
        <f t="shared" si="29"/>
        <v>0</v>
      </c>
      <c r="P147" s="26">
        <f t="shared" si="29"/>
        <v>0</v>
      </c>
    </row>
    <row r="148" spans="1:16" s="16" customFormat="1" ht="15">
      <c r="A148" s="78"/>
      <c r="B148" s="65"/>
      <c r="C148" s="45" t="s">
        <v>51</v>
      </c>
      <c r="D148" s="42">
        <f t="shared" si="20"/>
        <v>11</v>
      </c>
      <c r="E148" s="14"/>
      <c r="F148" s="14"/>
      <c r="G148" s="15"/>
      <c r="H148" s="15"/>
      <c r="I148" s="26">
        <f t="shared" si="21"/>
        <v>11</v>
      </c>
      <c r="J148" s="26">
        <f>J150+J152+J154</f>
        <v>0</v>
      </c>
      <c r="K148" s="26">
        <f aca="true" t="shared" si="30" ref="K148:P148">K150+K152+K154</f>
        <v>0</v>
      </c>
      <c r="L148" s="26">
        <f t="shared" si="30"/>
        <v>0</v>
      </c>
      <c r="M148" s="26">
        <f t="shared" si="30"/>
        <v>11</v>
      </c>
      <c r="N148" s="26">
        <f t="shared" si="30"/>
        <v>0</v>
      </c>
      <c r="O148" s="26">
        <f t="shared" si="30"/>
        <v>0</v>
      </c>
      <c r="P148" s="26">
        <f t="shared" si="30"/>
        <v>0</v>
      </c>
    </row>
    <row r="149" spans="1:16" s="16" customFormat="1" ht="15">
      <c r="A149" s="77" t="s">
        <v>17</v>
      </c>
      <c r="B149" s="75" t="s">
        <v>38</v>
      </c>
      <c r="C149" s="38" t="s">
        <v>99</v>
      </c>
      <c r="D149" s="42">
        <f t="shared" si="20"/>
        <v>0</v>
      </c>
      <c r="E149" s="14"/>
      <c r="F149" s="14"/>
      <c r="G149" s="15"/>
      <c r="H149" s="15"/>
      <c r="I149" s="26">
        <f t="shared" si="21"/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</row>
    <row r="150" spans="1:16" s="16" customFormat="1" ht="15">
      <c r="A150" s="78"/>
      <c r="B150" s="76"/>
      <c r="C150" s="45" t="s">
        <v>51</v>
      </c>
      <c r="D150" s="42">
        <f t="shared" si="20"/>
        <v>0</v>
      </c>
      <c r="E150" s="14"/>
      <c r="F150" s="14"/>
      <c r="G150" s="15"/>
      <c r="H150" s="15"/>
      <c r="I150" s="26">
        <f t="shared" si="21"/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</row>
    <row r="151" spans="1:16" s="16" customFormat="1" ht="15">
      <c r="A151" s="77" t="s">
        <v>18</v>
      </c>
      <c r="B151" s="75" t="s">
        <v>39</v>
      </c>
      <c r="C151" s="38" t="s">
        <v>99</v>
      </c>
      <c r="D151" s="42">
        <f t="shared" si="20"/>
        <v>0</v>
      </c>
      <c r="E151" s="14"/>
      <c r="F151" s="14"/>
      <c r="G151" s="15"/>
      <c r="H151" s="15"/>
      <c r="I151" s="26">
        <f t="shared" si="21"/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</row>
    <row r="152" spans="1:16" s="16" customFormat="1" ht="15">
      <c r="A152" s="78"/>
      <c r="B152" s="76"/>
      <c r="C152" s="45" t="s">
        <v>51</v>
      </c>
      <c r="D152" s="42">
        <f t="shared" si="20"/>
        <v>0</v>
      </c>
      <c r="E152" s="14"/>
      <c r="F152" s="14"/>
      <c r="G152" s="15"/>
      <c r="H152" s="15"/>
      <c r="I152" s="26">
        <f t="shared" si="21"/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</row>
    <row r="153" spans="1:16" s="16" customFormat="1" ht="15">
      <c r="A153" s="77" t="s">
        <v>19</v>
      </c>
      <c r="B153" s="75" t="s">
        <v>40</v>
      </c>
      <c r="C153" s="38" t="s">
        <v>99</v>
      </c>
      <c r="D153" s="42">
        <f t="shared" si="20"/>
        <v>11</v>
      </c>
      <c r="E153" s="14"/>
      <c r="F153" s="14"/>
      <c r="G153" s="15"/>
      <c r="H153" s="15"/>
      <c r="I153" s="26">
        <f t="shared" si="21"/>
        <v>11</v>
      </c>
      <c r="J153" s="26">
        <f>J155+J157+J163+J165+J167</f>
        <v>0</v>
      </c>
      <c r="K153" s="26">
        <f aca="true" t="shared" si="31" ref="K153:P153">K155+K157+K163+K165+K167</f>
        <v>0</v>
      </c>
      <c r="L153" s="26">
        <f t="shared" si="31"/>
        <v>0</v>
      </c>
      <c r="M153" s="26">
        <f t="shared" si="31"/>
        <v>11</v>
      </c>
      <c r="N153" s="26">
        <f t="shared" si="31"/>
        <v>0</v>
      </c>
      <c r="O153" s="26">
        <f t="shared" si="31"/>
        <v>0</v>
      </c>
      <c r="P153" s="26">
        <f t="shared" si="31"/>
        <v>0</v>
      </c>
    </row>
    <row r="154" spans="1:16" s="16" customFormat="1" ht="15">
      <c r="A154" s="78"/>
      <c r="B154" s="76"/>
      <c r="C154" s="45" t="s">
        <v>51</v>
      </c>
      <c r="D154" s="42">
        <f t="shared" si="20"/>
        <v>11</v>
      </c>
      <c r="E154" s="14"/>
      <c r="F154" s="14"/>
      <c r="G154" s="15"/>
      <c r="H154" s="15"/>
      <c r="I154" s="26">
        <f t="shared" si="21"/>
        <v>11</v>
      </c>
      <c r="J154" s="26">
        <f>J156+J158+J164+J166+J168</f>
        <v>0</v>
      </c>
      <c r="K154" s="26">
        <f aca="true" t="shared" si="32" ref="K154:P154">K156+K158+K164+K166+K168</f>
        <v>0</v>
      </c>
      <c r="L154" s="26">
        <f t="shared" si="32"/>
        <v>0</v>
      </c>
      <c r="M154" s="26">
        <f t="shared" si="32"/>
        <v>11</v>
      </c>
      <c r="N154" s="26">
        <f t="shared" si="32"/>
        <v>0</v>
      </c>
      <c r="O154" s="26">
        <f t="shared" si="32"/>
        <v>0</v>
      </c>
      <c r="P154" s="26">
        <f t="shared" si="32"/>
        <v>0</v>
      </c>
    </row>
    <row r="155" spans="1:16" s="16" customFormat="1" ht="15">
      <c r="A155" s="79" t="s">
        <v>13</v>
      </c>
      <c r="B155" s="81" t="s">
        <v>41</v>
      </c>
      <c r="C155" s="38" t="s">
        <v>99</v>
      </c>
      <c r="D155" s="42">
        <f t="shared" si="20"/>
        <v>0</v>
      </c>
      <c r="E155" s="14"/>
      <c r="F155" s="14"/>
      <c r="G155" s="15"/>
      <c r="H155" s="15"/>
      <c r="I155" s="26">
        <f t="shared" si="21"/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</row>
    <row r="156" spans="1:16" s="16" customFormat="1" ht="15">
      <c r="A156" s="80"/>
      <c r="B156" s="82"/>
      <c r="C156" s="45" t="s">
        <v>51</v>
      </c>
      <c r="D156" s="42">
        <f t="shared" si="20"/>
        <v>0</v>
      </c>
      <c r="E156" s="14"/>
      <c r="F156" s="14"/>
      <c r="G156" s="15"/>
      <c r="H156" s="15"/>
      <c r="I156" s="26">
        <f t="shared" si="21"/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</row>
    <row r="157" spans="1:16" s="16" customFormat="1" ht="15">
      <c r="A157" s="79" t="s">
        <v>5</v>
      </c>
      <c r="B157" s="81" t="s">
        <v>42</v>
      </c>
      <c r="C157" s="38" t="s">
        <v>99</v>
      </c>
      <c r="D157" s="42">
        <f t="shared" si="20"/>
        <v>11</v>
      </c>
      <c r="E157" s="14"/>
      <c r="F157" s="14"/>
      <c r="G157" s="15"/>
      <c r="H157" s="15"/>
      <c r="I157" s="26">
        <f t="shared" si="21"/>
        <v>11</v>
      </c>
      <c r="J157" s="26">
        <f>J159+J161</f>
        <v>0</v>
      </c>
      <c r="K157" s="26">
        <v>0</v>
      </c>
      <c r="L157" s="26">
        <f>L159+L161</f>
        <v>0</v>
      </c>
      <c r="M157" s="26">
        <f>M159+M161</f>
        <v>11</v>
      </c>
      <c r="N157" s="26">
        <f>N159+N161</f>
        <v>0</v>
      </c>
      <c r="O157" s="26">
        <f>O159+O161</f>
        <v>0</v>
      </c>
      <c r="P157" s="26">
        <f>P159+P161</f>
        <v>0</v>
      </c>
    </row>
    <row r="158" spans="1:16" s="16" customFormat="1" ht="15">
      <c r="A158" s="80"/>
      <c r="B158" s="82"/>
      <c r="C158" s="45" t="s">
        <v>51</v>
      </c>
      <c r="D158" s="42">
        <f t="shared" si="20"/>
        <v>11</v>
      </c>
      <c r="E158" s="14"/>
      <c r="F158" s="14"/>
      <c r="G158" s="15"/>
      <c r="H158" s="15"/>
      <c r="I158" s="26">
        <f t="shared" si="21"/>
        <v>11</v>
      </c>
      <c r="J158" s="26">
        <f>J160+J162</f>
        <v>0</v>
      </c>
      <c r="K158" s="26">
        <f aca="true" t="shared" si="33" ref="K158:P158">K160+K162</f>
        <v>0</v>
      </c>
      <c r="L158" s="26">
        <f t="shared" si="33"/>
        <v>0</v>
      </c>
      <c r="M158" s="26">
        <f t="shared" si="33"/>
        <v>11</v>
      </c>
      <c r="N158" s="26">
        <f t="shared" si="33"/>
        <v>0</v>
      </c>
      <c r="O158" s="26">
        <f t="shared" si="33"/>
        <v>0</v>
      </c>
      <c r="P158" s="26">
        <f t="shared" si="33"/>
        <v>0</v>
      </c>
    </row>
    <row r="159" spans="1:16" s="16" customFormat="1" ht="15">
      <c r="A159" s="71">
        <v>1</v>
      </c>
      <c r="B159" s="72" t="s">
        <v>134</v>
      </c>
      <c r="C159" s="38" t="s">
        <v>99</v>
      </c>
      <c r="D159" s="42">
        <f t="shared" si="20"/>
        <v>5</v>
      </c>
      <c r="E159" s="14"/>
      <c r="F159" s="14"/>
      <c r="G159" s="15"/>
      <c r="H159" s="15"/>
      <c r="I159" s="26">
        <f t="shared" si="21"/>
        <v>5</v>
      </c>
      <c r="J159" s="15">
        <v>0</v>
      </c>
      <c r="K159" s="15">
        <v>0</v>
      </c>
      <c r="L159" s="15">
        <v>0</v>
      </c>
      <c r="M159" s="15">
        <v>5</v>
      </c>
      <c r="N159" s="15">
        <v>0</v>
      </c>
      <c r="O159" s="15">
        <v>0</v>
      </c>
      <c r="P159" s="15">
        <v>0</v>
      </c>
    </row>
    <row r="160" spans="1:16" s="16" customFormat="1" ht="15">
      <c r="A160" s="71"/>
      <c r="B160" s="72"/>
      <c r="C160" s="45" t="s">
        <v>51</v>
      </c>
      <c r="D160" s="42">
        <f t="shared" si="20"/>
        <v>5</v>
      </c>
      <c r="E160" s="14" t="s">
        <v>28</v>
      </c>
      <c r="F160" s="14">
        <v>1</v>
      </c>
      <c r="G160" s="15"/>
      <c r="H160" s="15"/>
      <c r="I160" s="26">
        <f t="shared" si="21"/>
        <v>5</v>
      </c>
      <c r="J160" s="15">
        <v>0</v>
      </c>
      <c r="K160" s="15">
        <v>0</v>
      </c>
      <c r="L160" s="15">
        <v>0</v>
      </c>
      <c r="M160" s="15">
        <v>5</v>
      </c>
      <c r="N160" s="15">
        <v>0</v>
      </c>
      <c r="O160" s="15">
        <v>0</v>
      </c>
      <c r="P160" s="15">
        <v>0</v>
      </c>
    </row>
    <row r="161" spans="1:16" s="16" customFormat="1" ht="15">
      <c r="A161" s="71">
        <v>2</v>
      </c>
      <c r="B161" s="72" t="s">
        <v>135</v>
      </c>
      <c r="C161" s="38" t="s">
        <v>99</v>
      </c>
      <c r="D161" s="42">
        <f t="shared" si="20"/>
        <v>6</v>
      </c>
      <c r="E161" s="14"/>
      <c r="F161" s="14"/>
      <c r="G161" s="15"/>
      <c r="H161" s="15"/>
      <c r="I161" s="26">
        <f t="shared" si="21"/>
        <v>6</v>
      </c>
      <c r="J161" s="15">
        <v>0</v>
      </c>
      <c r="K161" s="15">
        <v>0</v>
      </c>
      <c r="L161" s="15">
        <v>0</v>
      </c>
      <c r="M161" s="15">
        <v>6</v>
      </c>
      <c r="N161" s="15">
        <v>0</v>
      </c>
      <c r="O161" s="15">
        <v>0</v>
      </c>
      <c r="P161" s="15">
        <v>0</v>
      </c>
    </row>
    <row r="162" spans="1:16" s="16" customFormat="1" ht="15">
      <c r="A162" s="71"/>
      <c r="B162" s="72"/>
      <c r="C162" s="45" t="s">
        <v>51</v>
      </c>
      <c r="D162" s="42">
        <f t="shared" si="20"/>
        <v>6</v>
      </c>
      <c r="E162" s="14" t="s">
        <v>28</v>
      </c>
      <c r="F162" s="14">
        <v>1</v>
      </c>
      <c r="G162" s="15"/>
      <c r="H162" s="15"/>
      <c r="I162" s="26">
        <f t="shared" si="21"/>
        <v>6</v>
      </c>
      <c r="J162" s="15">
        <v>0</v>
      </c>
      <c r="K162" s="15">
        <v>0</v>
      </c>
      <c r="L162" s="15">
        <v>0</v>
      </c>
      <c r="M162" s="15">
        <v>6</v>
      </c>
      <c r="N162" s="15">
        <v>0</v>
      </c>
      <c r="O162" s="15">
        <v>0</v>
      </c>
      <c r="P162" s="15">
        <v>0</v>
      </c>
    </row>
    <row r="163" spans="1:16" s="16" customFormat="1" ht="15">
      <c r="A163" s="73" t="s">
        <v>7</v>
      </c>
      <c r="B163" s="67" t="s">
        <v>43</v>
      </c>
      <c r="C163" s="38" t="s">
        <v>99</v>
      </c>
      <c r="D163" s="42">
        <f t="shared" si="20"/>
        <v>0</v>
      </c>
      <c r="E163" s="14"/>
      <c r="F163" s="14"/>
      <c r="G163" s="15"/>
      <c r="H163" s="15"/>
      <c r="I163" s="26">
        <f t="shared" si="21"/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</row>
    <row r="164" spans="1:16" s="16" customFormat="1" ht="15">
      <c r="A164" s="74"/>
      <c r="B164" s="68"/>
      <c r="C164" s="45" t="s">
        <v>51</v>
      </c>
      <c r="D164" s="42">
        <f t="shared" si="20"/>
        <v>0</v>
      </c>
      <c r="E164" s="14"/>
      <c r="F164" s="14"/>
      <c r="G164" s="15"/>
      <c r="H164" s="15"/>
      <c r="I164" s="26">
        <f t="shared" si="21"/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</row>
    <row r="165" spans="1:16" s="16" customFormat="1" ht="15">
      <c r="A165" s="73" t="s">
        <v>9</v>
      </c>
      <c r="B165" s="69" t="s">
        <v>44</v>
      </c>
      <c r="C165" s="38" t="s">
        <v>99</v>
      </c>
      <c r="D165" s="42">
        <f t="shared" si="20"/>
        <v>0</v>
      </c>
      <c r="E165" s="14"/>
      <c r="F165" s="14"/>
      <c r="G165" s="15"/>
      <c r="H165" s="15"/>
      <c r="I165" s="26">
        <f t="shared" si="21"/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</row>
    <row r="166" spans="1:16" s="16" customFormat="1" ht="15">
      <c r="A166" s="74"/>
      <c r="B166" s="70"/>
      <c r="C166" s="45" t="s">
        <v>51</v>
      </c>
      <c r="D166" s="42">
        <f t="shared" si="20"/>
        <v>0</v>
      </c>
      <c r="E166" s="14"/>
      <c r="F166" s="14"/>
      <c r="G166" s="15"/>
      <c r="H166" s="15"/>
      <c r="I166" s="26">
        <f t="shared" si="21"/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</row>
    <row r="167" spans="1:16" s="16" customFormat="1" ht="15">
      <c r="A167" s="66" t="s">
        <v>11</v>
      </c>
      <c r="B167" s="59" t="s">
        <v>45</v>
      </c>
      <c r="C167" s="38" t="s">
        <v>99</v>
      </c>
      <c r="D167" s="42">
        <f t="shared" si="20"/>
        <v>0</v>
      </c>
      <c r="E167" s="14"/>
      <c r="F167" s="14"/>
      <c r="G167" s="15"/>
      <c r="H167" s="15"/>
      <c r="I167" s="26">
        <f t="shared" si="21"/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</row>
    <row r="168" spans="1:16" s="16" customFormat="1" ht="15">
      <c r="A168" s="66"/>
      <c r="B168" s="59"/>
      <c r="C168" s="45" t="s">
        <v>51</v>
      </c>
      <c r="D168" s="42">
        <f t="shared" si="20"/>
        <v>0</v>
      </c>
      <c r="E168" s="14"/>
      <c r="F168" s="14"/>
      <c r="G168" s="15"/>
      <c r="H168" s="15"/>
      <c r="I168" s="26">
        <f t="shared" si="21"/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</row>
    <row r="169" spans="1:16" s="16" customFormat="1" ht="15">
      <c r="A169" s="50"/>
      <c r="B169" s="54"/>
      <c r="C169" s="45"/>
      <c r="D169" s="42"/>
      <c r="E169" s="14"/>
      <c r="F169" s="14"/>
      <c r="G169" s="15"/>
      <c r="H169" s="15"/>
      <c r="I169" s="26"/>
      <c r="J169" s="15"/>
      <c r="K169" s="15"/>
      <c r="L169" s="15"/>
      <c r="M169" s="15"/>
      <c r="N169" s="15"/>
      <c r="O169" s="15"/>
      <c r="P169" s="15"/>
    </row>
    <row r="170" spans="1:16" s="16" customFormat="1" ht="15">
      <c r="A170" s="77" t="s">
        <v>136</v>
      </c>
      <c r="B170" s="75" t="s">
        <v>27</v>
      </c>
      <c r="C170" s="38" t="s">
        <v>99</v>
      </c>
      <c r="D170" s="42">
        <f t="shared" si="20"/>
        <v>985</v>
      </c>
      <c r="E170" s="14"/>
      <c r="F170" s="14"/>
      <c r="G170" s="15"/>
      <c r="H170" s="15"/>
      <c r="I170" s="26">
        <f t="shared" si="21"/>
        <v>985</v>
      </c>
      <c r="J170" s="26">
        <f aca="true" t="shared" si="34" ref="J170:M171">J172+J174+J176</f>
        <v>0</v>
      </c>
      <c r="K170" s="26">
        <f t="shared" si="34"/>
        <v>35</v>
      </c>
      <c r="L170" s="26">
        <f t="shared" si="34"/>
        <v>950</v>
      </c>
      <c r="M170" s="26">
        <f t="shared" si="34"/>
        <v>0</v>
      </c>
      <c r="N170" s="26">
        <f aca="true" t="shared" si="35" ref="N170:P171">N172+N174+N176</f>
        <v>0</v>
      </c>
      <c r="O170" s="26">
        <f t="shared" si="35"/>
        <v>0</v>
      </c>
      <c r="P170" s="26">
        <f t="shared" si="35"/>
        <v>0</v>
      </c>
    </row>
    <row r="171" spans="1:16" s="16" customFormat="1" ht="15">
      <c r="A171" s="78"/>
      <c r="B171" s="76"/>
      <c r="C171" s="45" t="s">
        <v>51</v>
      </c>
      <c r="D171" s="42">
        <f t="shared" si="20"/>
        <v>985</v>
      </c>
      <c r="E171" s="14"/>
      <c r="F171" s="14"/>
      <c r="G171" s="15"/>
      <c r="H171" s="15"/>
      <c r="I171" s="26">
        <f t="shared" si="21"/>
        <v>985</v>
      </c>
      <c r="J171" s="26">
        <f t="shared" si="34"/>
        <v>0</v>
      </c>
      <c r="K171" s="26">
        <f t="shared" si="34"/>
        <v>35</v>
      </c>
      <c r="L171" s="26">
        <f t="shared" si="34"/>
        <v>950</v>
      </c>
      <c r="M171" s="26">
        <f t="shared" si="34"/>
        <v>0</v>
      </c>
      <c r="N171" s="26">
        <f t="shared" si="35"/>
        <v>0</v>
      </c>
      <c r="O171" s="26">
        <f t="shared" si="35"/>
        <v>0</v>
      </c>
      <c r="P171" s="26">
        <f t="shared" si="35"/>
        <v>0</v>
      </c>
    </row>
    <row r="172" spans="1:16" s="16" customFormat="1" ht="15">
      <c r="A172" s="77" t="s">
        <v>17</v>
      </c>
      <c r="B172" s="75" t="s">
        <v>38</v>
      </c>
      <c r="C172" s="38" t="s">
        <v>99</v>
      </c>
      <c r="D172" s="42">
        <f t="shared" si="20"/>
        <v>0</v>
      </c>
      <c r="E172" s="14"/>
      <c r="F172" s="14"/>
      <c r="G172" s="15"/>
      <c r="H172" s="15"/>
      <c r="I172" s="26">
        <f t="shared" si="21"/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</row>
    <row r="173" spans="1:16" s="16" customFormat="1" ht="15">
      <c r="A173" s="78"/>
      <c r="B173" s="76"/>
      <c r="C173" s="45" t="s">
        <v>51</v>
      </c>
      <c r="D173" s="42">
        <f t="shared" si="20"/>
        <v>0</v>
      </c>
      <c r="E173" s="14"/>
      <c r="F173" s="14"/>
      <c r="G173" s="15"/>
      <c r="H173" s="15"/>
      <c r="I173" s="26">
        <f t="shared" si="21"/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</row>
    <row r="174" spans="1:16" s="16" customFormat="1" ht="15">
      <c r="A174" s="77" t="s">
        <v>18</v>
      </c>
      <c r="B174" s="75" t="s">
        <v>39</v>
      </c>
      <c r="C174" s="38" t="s">
        <v>99</v>
      </c>
      <c r="D174" s="42">
        <f t="shared" si="20"/>
        <v>0</v>
      </c>
      <c r="E174" s="14"/>
      <c r="F174" s="14"/>
      <c r="G174" s="15"/>
      <c r="H174" s="15"/>
      <c r="I174" s="26">
        <f t="shared" si="21"/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</row>
    <row r="175" spans="1:16" s="16" customFormat="1" ht="15">
      <c r="A175" s="78"/>
      <c r="B175" s="76"/>
      <c r="C175" s="45" t="s">
        <v>51</v>
      </c>
      <c r="D175" s="42">
        <f t="shared" si="20"/>
        <v>0</v>
      </c>
      <c r="E175" s="14"/>
      <c r="F175" s="14"/>
      <c r="G175" s="15"/>
      <c r="H175" s="15"/>
      <c r="I175" s="26">
        <f t="shared" si="21"/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</row>
    <row r="176" spans="1:16" s="16" customFormat="1" ht="15">
      <c r="A176" s="77" t="s">
        <v>19</v>
      </c>
      <c r="B176" s="75" t="s">
        <v>40</v>
      </c>
      <c r="C176" s="38" t="s">
        <v>99</v>
      </c>
      <c r="D176" s="42">
        <f t="shared" si="20"/>
        <v>985</v>
      </c>
      <c r="E176" s="14"/>
      <c r="F176" s="14"/>
      <c r="G176" s="15"/>
      <c r="H176" s="15"/>
      <c r="I176" s="26">
        <f t="shared" si="21"/>
        <v>985</v>
      </c>
      <c r="J176" s="26">
        <f aca="true" t="shared" si="36" ref="J176:P177">J178+J180+J238+J240+J242</f>
        <v>0</v>
      </c>
      <c r="K176" s="26">
        <f t="shared" si="36"/>
        <v>35</v>
      </c>
      <c r="L176" s="26">
        <f t="shared" si="36"/>
        <v>950</v>
      </c>
      <c r="M176" s="26">
        <f t="shared" si="36"/>
        <v>0</v>
      </c>
      <c r="N176" s="26">
        <f t="shared" si="36"/>
        <v>0</v>
      </c>
      <c r="O176" s="26">
        <f t="shared" si="36"/>
        <v>0</v>
      </c>
      <c r="P176" s="26">
        <f t="shared" si="36"/>
        <v>0</v>
      </c>
    </row>
    <row r="177" spans="1:16" s="16" customFormat="1" ht="15">
      <c r="A177" s="78"/>
      <c r="B177" s="76"/>
      <c r="C177" s="45" t="s">
        <v>51</v>
      </c>
      <c r="D177" s="42">
        <f t="shared" si="20"/>
        <v>985</v>
      </c>
      <c r="E177" s="14"/>
      <c r="F177" s="14"/>
      <c r="G177" s="15"/>
      <c r="H177" s="15"/>
      <c r="I177" s="26">
        <f t="shared" si="21"/>
        <v>985</v>
      </c>
      <c r="J177" s="26">
        <f t="shared" si="36"/>
        <v>0</v>
      </c>
      <c r="K177" s="26">
        <f t="shared" si="36"/>
        <v>35</v>
      </c>
      <c r="L177" s="26">
        <f t="shared" si="36"/>
        <v>950</v>
      </c>
      <c r="M177" s="26">
        <f t="shared" si="36"/>
        <v>0</v>
      </c>
      <c r="N177" s="26">
        <f t="shared" si="36"/>
        <v>0</v>
      </c>
      <c r="O177" s="26">
        <f t="shared" si="36"/>
        <v>0</v>
      </c>
      <c r="P177" s="26">
        <f t="shared" si="36"/>
        <v>0</v>
      </c>
    </row>
    <row r="178" spans="1:16" s="16" customFormat="1" ht="15">
      <c r="A178" s="79" t="s">
        <v>13</v>
      </c>
      <c r="B178" s="81" t="s">
        <v>41</v>
      </c>
      <c r="C178" s="38" t="s">
        <v>99</v>
      </c>
      <c r="D178" s="42">
        <f t="shared" si="20"/>
        <v>0</v>
      </c>
      <c r="E178" s="14"/>
      <c r="F178" s="14"/>
      <c r="G178" s="15"/>
      <c r="H178" s="15"/>
      <c r="I178" s="26">
        <f t="shared" si="21"/>
        <v>0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</row>
    <row r="179" spans="1:16" s="16" customFormat="1" ht="15">
      <c r="A179" s="80"/>
      <c r="B179" s="82"/>
      <c r="C179" s="45" t="s">
        <v>51</v>
      </c>
      <c r="D179" s="42">
        <f t="shared" si="20"/>
        <v>0</v>
      </c>
      <c r="E179" s="14"/>
      <c r="F179" s="14"/>
      <c r="G179" s="15"/>
      <c r="H179" s="15"/>
      <c r="I179" s="26">
        <f t="shared" si="21"/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</row>
    <row r="180" spans="1:16" s="16" customFormat="1" ht="15">
      <c r="A180" s="79" t="s">
        <v>5</v>
      </c>
      <c r="B180" s="81" t="s">
        <v>42</v>
      </c>
      <c r="C180" s="38" t="s">
        <v>99</v>
      </c>
      <c r="D180" s="42">
        <f t="shared" si="20"/>
        <v>985</v>
      </c>
      <c r="E180" s="14"/>
      <c r="F180" s="14"/>
      <c r="G180" s="15"/>
      <c r="H180" s="15"/>
      <c r="I180" s="26">
        <f t="shared" si="21"/>
        <v>985</v>
      </c>
      <c r="J180" s="26">
        <f>J182+J186+J184+J188+J190+J192+J194+J196+J198+J200+J202+J204+J206+J208+J210+J212+J214+J216+J220+J224+J226+J228+J230+J232+J234+J236+J218+J222</f>
        <v>0</v>
      </c>
      <c r="K180" s="26">
        <f aca="true" t="shared" si="37" ref="K180:P180">K182+K186+K184+K188+K190+K192+K194+K196+K198+K200+K202+K204+K206+K208+K210+K212+K214+K216+K220+K224+K226+K228+K230+K232+K234+K236+K218+K222</f>
        <v>35</v>
      </c>
      <c r="L180" s="26">
        <f t="shared" si="37"/>
        <v>950</v>
      </c>
      <c r="M180" s="26">
        <f t="shared" si="37"/>
        <v>0</v>
      </c>
      <c r="N180" s="26">
        <f t="shared" si="37"/>
        <v>0</v>
      </c>
      <c r="O180" s="26">
        <f t="shared" si="37"/>
        <v>0</v>
      </c>
      <c r="P180" s="26">
        <f t="shared" si="37"/>
        <v>0</v>
      </c>
    </row>
    <row r="181" spans="1:16" s="16" customFormat="1" ht="15">
      <c r="A181" s="80"/>
      <c r="B181" s="82"/>
      <c r="C181" s="45" t="s">
        <v>51</v>
      </c>
      <c r="D181" s="42">
        <f t="shared" si="20"/>
        <v>985</v>
      </c>
      <c r="E181" s="14"/>
      <c r="F181" s="14"/>
      <c r="G181" s="15"/>
      <c r="H181" s="15"/>
      <c r="I181" s="26">
        <f t="shared" si="21"/>
        <v>985</v>
      </c>
      <c r="J181" s="26">
        <f>J183+J185+J187+J189+J191+J193+J195+J197+J199+J201+J203+J205+J207+J209+J211+J213+J215+J217+J221+J225+J227+J229+J231+J233+J235+J237+J219+J223</f>
        <v>0</v>
      </c>
      <c r="K181" s="26">
        <f aca="true" t="shared" si="38" ref="K181:P181">K183+K185+K187+K189+K191+K193+K195+K197+K199+K201+K203+K205+K207+K209+K211+K213+K215+K217+K221+K225+K227+K229+K231+K233+K235+K237+K219+K223</f>
        <v>35</v>
      </c>
      <c r="L181" s="26">
        <f t="shared" si="38"/>
        <v>950</v>
      </c>
      <c r="M181" s="26">
        <f t="shared" si="38"/>
        <v>0</v>
      </c>
      <c r="N181" s="26">
        <f t="shared" si="38"/>
        <v>0</v>
      </c>
      <c r="O181" s="26">
        <f t="shared" si="38"/>
        <v>0</v>
      </c>
      <c r="P181" s="26">
        <f t="shared" si="38"/>
        <v>0</v>
      </c>
    </row>
    <row r="182" spans="1:16" s="16" customFormat="1" ht="15">
      <c r="A182" s="60">
        <v>1</v>
      </c>
      <c r="B182" s="62" t="s">
        <v>76</v>
      </c>
      <c r="C182" s="38" t="s">
        <v>99</v>
      </c>
      <c r="D182" s="42">
        <f t="shared" si="20"/>
        <v>160</v>
      </c>
      <c r="E182" s="14"/>
      <c r="F182" s="14"/>
      <c r="G182" s="15"/>
      <c r="H182" s="15"/>
      <c r="I182" s="26">
        <f t="shared" si="21"/>
        <v>160</v>
      </c>
      <c r="J182" s="15">
        <v>0</v>
      </c>
      <c r="K182" s="15">
        <v>0</v>
      </c>
      <c r="L182" s="15">
        <v>160</v>
      </c>
      <c r="M182" s="15">
        <v>0</v>
      </c>
      <c r="N182" s="15">
        <v>0</v>
      </c>
      <c r="O182" s="15">
        <v>0</v>
      </c>
      <c r="P182" s="15">
        <v>0</v>
      </c>
    </row>
    <row r="183" spans="1:16" s="16" customFormat="1" ht="15">
      <c r="A183" s="61"/>
      <c r="B183" s="63"/>
      <c r="C183" s="45" t="s">
        <v>51</v>
      </c>
      <c r="D183" s="42">
        <f t="shared" si="20"/>
        <v>160</v>
      </c>
      <c r="E183" s="14" t="s">
        <v>28</v>
      </c>
      <c r="F183" s="14">
        <v>1</v>
      </c>
      <c r="G183" s="15">
        <v>160</v>
      </c>
      <c r="H183" s="15"/>
      <c r="I183" s="26">
        <f t="shared" si="21"/>
        <v>160</v>
      </c>
      <c r="J183" s="15">
        <v>0</v>
      </c>
      <c r="K183" s="15">
        <v>0</v>
      </c>
      <c r="L183" s="15">
        <v>160</v>
      </c>
      <c r="M183" s="15">
        <v>0</v>
      </c>
      <c r="N183" s="15">
        <v>0</v>
      </c>
      <c r="O183" s="15">
        <v>0</v>
      </c>
      <c r="P183" s="15">
        <v>0</v>
      </c>
    </row>
    <row r="184" spans="1:16" s="16" customFormat="1" ht="15">
      <c r="A184" s="60">
        <v>2</v>
      </c>
      <c r="B184" s="62" t="s">
        <v>76</v>
      </c>
      <c r="C184" s="38" t="s">
        <v>99</v>
      </c>
      <c r="D184" s="42">
        <f t="shared" si="20"/>
        <v>160</v>
      </c>
      <c r="E184" s="14"/>
      <c r="F184" s="14"/>
      <c r="G184" s="15"/>
      <c r="H184" s="15"/>
      <c r="I184" s="26">
        <f t="shared" si="21"/>
        <v>160</v>
      </c>
      <c r="J184" s="15">
        <v>0</v>
      </c>
      <c r="K184" s="15">
        <v>0</v>
      </c>
      <c r="L184" s="15">
        <v>160</v>
      </c>
      <c r="M184" s="15">
        <v>0</v>
      </c>
      <c r="N184" s="15">
        <v>0</v>
      </c>
      <c r="O184" s="15">
        <v>0</v>
      </c>
      <c r="P184" s="15">
        <v>0</v>
      </c>
    </row>
    <row r="185" spans="1:16" s="16" customFormat="1" ht="15">
      <c r="A185" s="61"/>
      <c r="B185" s="63"/>
      <c r="C185" s="45" t="s">
        <v>51</v>
      </c>
      <c r="D185" s="42">
        <f t="shared" si="20"/>
        <v>160</v>
      </c>
      <c r="E185" s="14" t="s">
        <v>28</v>
      </c>
      <c r="F185" s="14">
        <v>1</v>
      </c>
      <c r="G185" s="15">
        <v>160</v>
      </c>
      <c r="H185" s="15"/>
      <c r="I185" s="26">
        <f t="shared" si="21"/>
        <v>160</v>
      </c>
      <c r="J185" s="15">
        <v>0</v>
      </c>
      <c r="K185" s="15">
        <v>0</v>
      </c>
      <c r="L185" s="15">
        <v>160</v>
      </c>
      <c r="M185" s="15">
        <v>0</v>
      </c>
      <c r="N185" s="15">
        <v>0</v>
      </c>
      <c r="O185" s="15">
        <v>0</v>
      </c>
      <c r="P185" s="15">
        <v>0</v>
      </c>
    </row>
    <row r="186" spans="1:16" s="16" customFormat="1" ht="15">
      <c r="A186" s="60">
        <v>3</v>
      </c>
      <c r="B186" s="62" t="s">
        <v>77</v>
      </c>
      <c r="C186" s="38" t="s">
        <v>99</v>
      </c>
      <c r="D186" s="42">
        <f t="shared" si="20"/>
        <v>150</v>
      </c>
      <c r="E186" s="14"/>
      <c r="F186" s="14"/>
      <c r="G186" s="15"/>
      <c r="H186" s="15"/>
      <c r="I186" s="26">
        <f t="shared" si="21"/>
        <v>150</v>
      </c>
      <c r="J186" s="15">
        <v>0</v>
      </c>
      <c r="K186" s="15">
        <v>0</v>
      </c>
      <c r="L186" s="15">
        <v>150</v>
      </c>
      <c r="M186" s="15">
        <v>0</v>
      </c>
      <c r="N186" s="15">
        <v>0</v>
      </c>
      <c r="O186" s="15">
        <v>0</v>
      </c>
      <c r="P186" s="15">
        <v>0</v>
      </c>
    </row>
    <row r="187" spans="1:16" s="16" customFormat="1" ht="15">
      <c r="A187" s="61"/>
      <c r="B187" s="63"/>
      <c r="C187" s="45" t="s">
        <v>51</v>
      </c>
      <c r="D187" s="42">
        <f t="shared" si="20"/>
        <v>150</v>
      </c>
      <c r="E187" s="14" t="s">
        <v>28</v>
      </c>
      <c r="F187" s="14">
        <v>1</v>
      </c>
      <c r="G187" s="15">
        <v>150</v>
      </c>
      <c r="H187" s="15"/>
      <c r="I187" s="26">
        <f t="shared" si="21"/>
        <v>150</v>
      </c>
      <c r="J187" s="15">
        <v>0</v>
      </c>
      <c r="K187" s="15">
        <v>0</v>
      </c>
      <c r="L187" s="15">
        <v>150</v>
      </c>
      <c r="M187" s="15">
        <v>0</v>
      </c>
      <c r="N187" s="15">
        <v>0</v>
      </c>
      <c r="O187" s="15">
        <v>0</v>
      </c>
      <c r="P187" s="15">
        <v>0</v>
      </c>
    </row>
    <row r="188" spans="1:16" s="16" customFormat="1" ht="15">
      <c r="A188" s="60">
        <v>4</v>
      </c>
      <c r="B188" s="62" t="s">
        <v>78</v>
      </c>
      <c r="C188" s="38" t="s">
        <v>99</v>
      </c>
      <c r="D188" s="42">
        <f t="shared" si="20"/>
        <v>50</v>
      </c>
      <c r="E188" s="14"/>
      <c r="F188" s="14"/>
      <c r="G188" s="15"/>
      <c r="H188" s="15"/>
      <c r="I188" s="26">
        <f t="shared" si="21"/>
        <v>50</v>
      </c>
      <c r="J188" s="15">
        <v>0</v>
      </c>
      <c r="K188" s="15">
        <v>0</v>
      </c>
      <c r="L188" s="15">
        <v>50</v>
      </c>
      <c r="M188" s="15">
        <v>0</v>
      </c>
      <c r="N188" s="15">
        <v>0</v>
      </c>
      <c r="O188" s="15">
        <v>0</v>
      </c>
      <c r="P188" s="15">
        <v>0</v>
      </c>
    </row>
    <row r="189" spans="1:16" s="16" customFormat="1" ht="15">
      <c r="A189" s="61"/>
      <c r="B189" s="63"/>
      <c r="C189" s="45" t="s">
        <v>51</v>
      </c>
      <c r="D189" s="42">
        <f t="shared" si="20"/>
        <v>50</v>
      </c>
      <c r="E189" s="14" t="s">
        <v>28</v>
      </c>
      <c r="F189" s="14">
        <v>1</v>
      </c>
      <c r="G189" s="15">
        <v>50</v>
      </c>
      <c r="H189" s="15"/>
      <c r="I189" s="26">
        <f t="shared" si="21"/>
        <v>50</v>
      </c>
      <c r="J189" s="15">
        <v>0</v>
      </c>
      <c r="K189" s="15">
        <v>0</v>
      </c>
      <c r="L189" s="15">
        <v>50</v>
      </c>
      <c r="M189" s="15">
        <v>0</v>
      </c>
      <c r="N189" s="15">
        <v>0</v>
      </c>
      <c r="O189" s="15">
        <v>0</v>
      </c>
      <c r="P189" s="15">
        <v>0</v>
      </c>
    </row>
    <row r="190" spans="1:20" s="16" customFormat="1" ht="15">
      <c r="A190" s="60">
        <v>5</v>
      </c>
      <c r="B190" s="62" t="s">
        <v>79</v>
      </c>
      <c r="C190" s="38" t="s">
        <v>99</v>
      </c>
      <c r="D190" s="42">
        <f t="shared" si="20"/>
        <v>10</v>
      </c>
      <c r="E190" s="14"/>
      <c r="F190" s="14"/>
      <c r="G190" s="15"/>
      <c r="H190" s="15"/>
      <c r="I190" s="26">
        <f t="shared" si="21"/>
        <v>10</v>
      </c>
      <c r="J190" s="15">
        <v>0</v>
      </c>
      <c r="K190" s="15">
        <v>0</v>
      </c>
      <c r="L190" s="15">
        <v>10</v>
      </c>
      <c r="M190" s="15">
        <v>0</v>
      </c>
      <c r="N190" s="15">
        <v>0</v>
      </c>
      <c r="O190" s="15">
        <v>0</v>
      </c>
      <c r="P190" s="15">
        <v>0</v>
      </c>
      <c r="S190" s="43"/>
      <c r="T190" s="44"/>
    </row>
    <row r="191" spans="1:16" s="16" customFormat="1" ht="15">
      <c r="A191" s="61"/>
      <c r="B191" s="63"/>
      <c r="C191" s="45" t="s">
        <v>51</v>
      </c>
      <c r="D191" s="42">
        <f aca="true" t="shared" si="39" ref="D191:D254">H191+I191+N191+O191+P191</f>
        <v>10</v>
      </c>
      <c r="E191" s="14" t="s">
        <v>28</v>
      </c>
      <c r="F191" s="14">
        <v>1</v>
      </c>
      <c r="G191" s="15">
        <v>10</v>
      </c>
      <c r="H191" s="15"/>
      <c r="I191" s="26">
        <f t="shared" si="21"/>
        <v>10</v>
      </c>
      <c r="J191" s="15">
        <v>0</v>
      </c>
      <c r="K191" s="15">
        <v>0</v>
      </c>
      <c r="L191" s="15">
        <v>10</v>
      </c>
      <c r="M191" s="15">
        <v>0</v>
      </c>
      <c r="N191" s="15">
        <v>0</v>
      </c>
      <c r="O191" s="15">
        <v>0</v>
      </c>
      <c r="P191" s="15">
        <v>0</v>
      </c>
    </row>
    <row r="192" spans="1:16" s="16" customFormat="1" ht="15">
      <c r="A192" s="60">
        <v>6</v>
      </c>
      <c r="B192" s="62" t="s">
        <v>50</v>
      </c>
      <c r="C192" s="38" t="s">
        <v>99</v>
      </c>
      <c r="D192" s="42">
        <f t="shared" si="39"/>
        <v>10</v>
      </c>
      <c r="E192" s="14"/>
      <c r="F192" s="14"/>
      <c r="G192" s="15"/>
      <c r="H192" s="15"/>
      <c r="I192" s="26">
        <f t="shared" si="21"/>
        <v>10</v>
      </c>
      <c r="J192" s="15">
        <v>0</v>
      </c>
      <c r="K192" s="15">
        <v>0</v>
      </c>
      <c r="L192" s="15">
        <v>10</v>
      </c>
      <c r="M192" s="15">
        <v>0</v>
      </c>
      <c r="N192" s="15">
        <v>0</v>
      </c>
      <c r="O192" s="15">
        <v>0</v>
      </c>
      <c r="P192" s="15">
        <v>0</v>
      </c>
    </row>
    <row r="193" spans="1:16" s="16" customFormat="1" ht="15">
      <c r="A193" s="61"/>
      <c r="B193" s="63"/>
      <c r="C193" s="45" t="s">
        <v>51</v>
      </c>
      <c r="D193" s="42">
        <f t="shared" si="39"/>
        <v>10</v>
      </c>
      <c r="E193" s="14" t="s">
        <v>28</v>
      </c>
      <c r="F193" s="14">
        <v>1</v>
      </c>
      <c r="G193" s="15">
        <v>10</v>
      </c>
      <c r="H193" s="15"/>
      <c r="I193" s="26">
        <f t="shared" si="21"/>
        <v>10</v>
      </c>
      <c r="J193" s="15">
        <v>0</v>
      </c>
      <c r="K193" s="15">
        <v>0</v>
      </c>
      <c r="L193" s="15">
        <v>10</v>
      </c>
      <c r="M193" s="15">
        <v>0</v>
      </c>
      <c r="N193" s="15">
        <v>0</v>
      </c>
      <c r="O193" s="15">
        <v>0</v>
      </c>
      <c r="P193" s="15">
        <v>0</v>
      </c>
    </row>
    <row r="194" spans="1:16" s="16" customFormat="1" ht="15">
      <c r="A194" s="60">
        <v>7</v>
      </c>
      <c r="B194" s="62" t="s">
        <v>80</v>
      </c>
      <c r="C194" s="38" t="s">
        <v>99</v>
      </c>
      <c r="D194" s="42">
        <f t="shared" si="39"/>
        <v>4</v>
      </c>
      <c r="E194" s="14"/>
      <c r="F194" s="14"/>
      <c r="G194" s="15"/>
      <c r="H194" s="15"/>
      <c r="I194" s="26">
        <f aca="true" t="shared" si="40" ref="I194:I261">SUM(J194:M194)</f>
        <v>4</v>
      </c>
      <c r="J194" s="15">
        <v>0</v>
      </c>
      <c r="K194" s="15">
        <v>0</v>
      </c>
      <c r="L194" s="15">
        <v>4</v>
      </c>
      <c r="M194" s="15">
        <v>0</v>
      </c>
      <c r="N194" s="15">
        <v>0</v>
      </c>
      <c r="O194" s="15">
        <v>0</v>
      </c>
      <c r="P194" s="15">
        <v>0</v>
      </c>
    </row>
    <row r="195" spans="1:16" s="16" customFormat="1" ht="15">
      <c r="A195" s="61"/>
      <c r="B195" s="63"/>
      <c r="C195" s="45" t="s">
        <v>51</v>
      </c>
      <c r="D195" s="42">
        <f t="shared" si="39"/>
        <v>4</v>
      </c>
      <c r="E195" s="14" t="s">
        <v>28</v>
      </c>
      <c r="F195" s="14">
        <v>1</v>
      </c>
      <c r="G195" s="15">
        <v>4</v>
      </c>
      <c r="H195" s="15"/>
      <c r="I195" s="26">
        <f t="shared" si="40"/>
        <v>4</v>
      </c>
      <c r="J195" s="15">
        <v>0</v>
      </c>
      <c r="K195" s="15">
        <v>0</v>
      </c>
      <c r="L195" s="15">
        <v>4</v>
      </c>
      <c r="M195" s="15">
        <v>0</v>
      </c>
      <c r="N195" s="15">
        <v>0</v>
      </c>
      <c r="O195" s="15">
        <v>0</v>
      </c>
      <c r="P195" s="15">
        <v>0</v>
      </c>
    </row>
    <row r="196" spans="1:16" s="16" customFormat="1" ht="15">
      <c r="A196" s="60">
        <v>8</v>
      </c>
      <c r="B196" s="62" t="s">
        <v>107</v>
      </c>
      <c r="C196" s="38" t="s">
        <v>99</v>
      </c>
      <c r="D196" s="42">
        <f t="shared" si="39"/>
        <v>25</v>
      </c>
      <c r="E196" s="14"/>
      <c r="F196" s="14"/>
      <c r="G196" s="15"/>
      <c r="H196" s="15"/>
      <c r="I196" s="26">
        <f t="shared" si="40"/>
        <v>25</v>
      </c>
      <c r="J196" s="15">
        <v>0</v>
      </c>
      <c r="K196" s="15">
        <v>0</v>
      </c>
      <c r="L196" s="15">
        <v>25</v>
      </c>
      <c r="M196" s="15">
        <v>0</v>
      </c>
      <c r="N196" s="15">
        <v>0</v>
      </c>
      <c r="O196" s="15">
        <v>0</v>
      </c>
      <c r="P196" s="15">
        <v>0</v>
      </c>
    </row>
    <row r="197" spans="1:16" s="16" customFormat="1" ht="15">
      <c r="A197" s="61"/>
      <c r="B197" s="63"/>
      <c r="C197" s="45" t="s">
        <v>51</v>
      </c>
      <c r="D197" s="42">
        <f t="shared" si="39"/>
        <v>25</v>
      </c>
      <c r="E197" s="14" t="s">
        <v>28</v>
      </c>
      <c r="F197" s="14">
        <v>1</v>
      </c>
      <c r="G197" s="15">
        <v>25</v>
      </c>
      <c r="H197" s="15"/>
      <c r="I197" s="26">
        <f t="shared" si="40"/>
        <v>25</v>
      </c>
      <c r="J197" s="15">
        <v>0</v>
      </c>
      <c r="K197" s="15">
        <v>0</v>
      </c>
      <c r="L197" s="15">
        <v>25</v>
      </c>
      <c r="M197" s="15">
        <v>0</v>
      </c>
      <c r="N197" s="15">
        <v>0</v>
      </c>
      <c r="O197" s="15">
        <v>0</v>
      </c>
      <c r="P197" s="15">
        <v>0</v>
      </c>
    </row>
    <row r="198" spans="1:16" s="16" customFormat="1" ht="15">
      <c r="A198" s="60">
        <v>9</v>
      </c>
      <c r="B198" s="62" t="s">
        <v>85</v>
      </c>
      <c r="C198" s="38" t="s">
        <v>99</v>
      </c>
      <c r="D198" s="42">
        <f t="shared" si="39"/>
        <v>40</v>
      </c>
      <c r="E198" s="14"/>
      <c r="F198" s="14"/>
      <c r="G198" s="15"/>
      <c r="H198" s="15"/>
      <c r="I198" s="26">
        <f t="shared" si="40"/>
        <v>40</v>
      </c>
      <c r="J198" s="15">
        <v>0</v>
      </c>
      <c r="K198" s="15">
        <v>0</v>
      </c>
      <c r="L198" s="15">
        <v>40</v>
      </c>
      <c r="M198" s="15">
        <v>0</v>
      </c>
      <c r="N198" s="15">
        <v>0</v>
      </c>
      <c r="O198" s="15">
        <v>0</v>
      </c>
      <c r="P198" s="15">
        <v>0</v>
      </c>
    </row>
    <row r="199" spans="1:16" s="16" customFormat="1" ht="15">
      <c r="A199" s="61"/>
      <c r="B199" s="63"/>
      <c r="C199" s="45" t="s">
        <v>51</v>
      </c>
      <c r="D199" s="42">
        <f t="shared" si="39"/>
        <v>40</v>
      </c>
      <c r="E199" s="14" t="s">
        <v>28</v>
      </c>
      <c r="F199" s="14">
        <v>2</v>
      </c>
      <c r="G199" s="15">
        <v>20</v>
      </c>
      <c r="H199" s="15"/>
      <c r="I199" s="26">
        <f t="shared" si="40"/>
        <v>40</v>
      </c>
      <c r="J199" s="15">
        <v>0</v>
      </c>
      <c r="K199" s="15">
        <v>0</v>
      </c>
      <c r="L199" s="15">
        <v>40</v>
      </c>
      <c r="M199" s="15">
        <v>0</v>
      </c>
      <c r="N199" s="15">
        <v>0</v>
      </c>
      <c r="O199" s="15">
        <v>0</v>
      </c>
      <c r="P199" s="15">
        <v>0</v>
      </c>
    </row>
    <row r="200" spans="1:16" s="16" customFormat="1" ht="15">
      <c r="A200" s="60">
        <v>10</v>
      </c>
      <c r="B200" s="62" t="s">
        <v>86</v>
      </c>
      <c r="C200" s="38" t="s">
        <v>99</v>
      </c>
      <c r="D200" s="42">
        <f t="shared" si="39"/>
        <v>30</v>
      </c>
      <c r="E200" s="14"/>
      <c r="F200" s="14"/>
      <c r="G200" s="15"/>
      <c r="H200" s="15"/>
      <c r="I200" s="26">
        <f t="shared" si="40"/>
        <v>30</v>
      </c>
      <c r="J200" s="15">
        <v>0</v>
      </c>
      <c r="K200" s="15">
        <v>0</v>
      </c>
      <c r="L200" s="15">
        <v>30</v>
      </c>
      <c r="M200" s="15">
        <v>0</v>
      </c>
      <c r="N200" s="15">
        <v>0</v>
      </c>
      <c r="O200" s="15">
        <v>0</v>
      </c>
      <c r="P200" s="15">
        <v>0</v>
      </c>
    </row>
    <row r="201" spans="1:16" s="16" customFormat="1" ht="15">
      <c r="A201" s="61"/>
      <c r="B201" s="63"/>
      <c r="C201" s="45" t="s">
        <v>51</v>
      </c>
      <c r="D201" s="42">
        <f t="shared" si="39"/>
        <v>30</v>
      </c>
      <c r="E201" s="14" t="s">
        <v>28</v>
      </c>
      <c r="F201" s="14">
        <v>1</v>
      </c>
      <c r="G201" s="15">
        <v>30</v>
      </c>
      <c r="H201" s="15"/>
      <c r="I201" s="26">
        <f t="shared" si="40"/>
        <v>30</v>
      </c>
      <c r="J201" s="15">
        <v>0</v>
      </c>
      <c r="K201" s="15">
        <v>0</v>
      </c>
      <c r="L201" s="15">
        <v>30</v>
      </c>
      <c r="M201" s="15">
        <v>0</v>
      </c>
      <c r="N201" s="15">
        <v>0</v>
      </c>
      <c r="O201" s="15">
        <v>0</v>
      </c>
      <c r="P201" s="15">
        <v>0</v>
      </c>
    </row>
    <row r="202" spans="1:16" s="16" customFormat="1" ht="15">
      <c r="A202" s="60">
        <v>11</v>
      </c>
      <c r="B202" s="62" t="s">
        <v>109</v>
      </c>
      <c r="C202" s="38" t="s">
        <v>99</v>
      </c>
      <c r="D202" s="42">
        <f t="shared" si="39"/>
        <v>25</v>
      </c>
      <c r="E202" s="14"/>
      <c r="F202" s="14"/>
      <c r="G202" s="15"/>
      <c r="H202" s="15"/>
      <c r="I202" s="26">
        <f t="shared" si="40"/>
        <v>25</v>
      </c>
      <c r="J202" s="15">
        <v>0</v>
      </c>
      <c r="K202" s="15">
        <v>0</v>
      </c>
      <c r="L202" s="15">
        <v>25</v>
      </c>
      <c r="M202" s="15">
        <v>0</v>
      </c>
      <c r="N202" s="15">
        <v>0</v>
      </c>
      <c r="O202" s="15">
        <v>0</v>
      </c>
      <c r="P202" s="15">
        <v>0</v>
      </c>
    </row>
    <row r="203" spans="1:16" s="16" customFormat="1" ht="15">
      <c r="A203" s="61"/>
      <c r="B203" s="63"/>
      <c r="C203" s="45" t="s">
        <v>51</v>
      </c>
      <c r="D203" s="42">
        <f t="shared" si="39"/>
        <v>25</v>
      </c>
      <c r="E203" s="14" t="s">
        <v>28</v>
      </c>
      <c r="F203" s="14">
        <v>1</v>
      </c>
      <c r="G203" s="15">
        <v>25</v>
      </c>
      <c r="H203" s="15"/>
      <c r="I203" s="26">
        <f t="shared" si="40"/>
        <v>25</v>
      </c>
      <c r="J203" s="15">
        <v>0</v>
      </c>
      <c r="K203" s="15">
        <v>0</v>
      </c>
      <c r="L203" s="15">
        <v>25</v>
      </c>
      <c r="M203" s="15">
        <v>0</v>
      </c>
      <c r="N203" s="15">
        <v>0</v>
      </c>
      <c r="O203" s="15">
        <v>0</v>
      </c>
      <c r="P203" s="15">
        <v>0</v>
      </c>
    </row>
    <row r="204" spans="1:16" s="16" customFormat="1" ht="15">
      <c r="A204" s="60">
        <v>12</v>
      </c>
      <c r="B204" s="62" t="s">
        <v>110</v>
      </c>
      <c r="C204" s="38" t="s">
        <v>99</v>
      </c>
      <c r="D204" s="42">
        <f t="shared" si="39"/>
        <v>20</v>
      </c>
      <c r="E204" s="14"/>
      <c r="F204" s="14"/>
      <c r="G204" s="15"/>
      <c r="H204" s="15"/>
      <c r="I204" s="26">
        <f t="shared" si="40"/>
        <v>20</v>
      </c>
      <c r="J204" s="15">
        <v>0</v>
      </c>
      <c r="K204" s="15">
        <v>0</v>
      </c>
      <c r="L204" s="15">
        <v>20</v>
      </c>
      <c r="M204" s="15">
        <v>0</v>
      </c>
      <c r="N204" s="15">
        <v>0</v>
      </c>
      <c r="O204" s="15">
        <v>0</v>
      </c>
      <c r="P204" s="15">
        <v>0</v>
      </c>
    </row>
    <row r="205" spans="1:16" s="16" customFormat="1" ht="15">
      <c r="A205" s="61"/>
      <c r="B205" s="63"/>
      <c r="C205" s="45" t="s">
        <v>51</v>
      </c>
      <c r="D205" s="42">
        <f t="shared" si="39"/>
        <v>20</v>
      </c>
      <c r="E205" s="14" t="s">
        <v>28</v>
      </c>
      <c r="F205" s="14">
        <v>1</v>
      </c>
      <c r="G205" s="15">
        <v>20</v>
      </c>
      <c r="H205" s="15"/>
      <c r="I205" s="26">
        <f t="shared" si="40"/>
        <v>20</v>
      </c>
      <c r="J205" s="15">
        <v>0</v>
      </c>
      <c r="K205" s="15">
        <v>0</v>
      </c>
      <c r="L205" s="15">
        <v>20</v>
      </c>
      <c r="M205" s="15">
        <v>0</v>
      </c>
      <c r="N205" s="15">
        <v>0</v>
      </c>
      <c r="O205" s="15">
        <v>0</v>
      </c>
      <c r="P205" s="15">
        <v>0</v>
      </c>
    </row>
    <row r="206" spans="1:16" s="16" customFormat="1" ht="15">
      <c r="A206" s="60">
        <v>13</v>
      </c>
      <c r="B206" s="62" t="s">
        <v>87</v>
      </c>
      <c r="C206" s="38" t="s">
        <v>99</v>
      </c>
      <c r="D206" s="42">
        <f t="shared" si="39"/>
        <v>50</v>
      </c>
      <c r="E206" s="14"/>
      <c r="F206" s="14"/>
      <c r="G206" s="15"/>
      <c r="H206" s="15"/>
      <c r="I206" s="26">
        <f t="shared" si="40"/>
        <v>50</v>
      </c>
      <c r="J206" s="15">
        <v>0</v>
      </c>
      <c r="K206" s="15">
        <v>0</v>
      </c>
      <c r="L206" s="15">
        <v>50</v>
      </c>
      <c r="M206" s="15">
        <v>0</v>
      </c>
      <c r="N206" s="15">
        <v>0</v>
      </c>
      <c r="O206" s="15">
        <v>0</v>
      </c>
      <c r="P206" s="15">
        <v>0</v>
      </c>
    </row>
    <row r="207" spans="1:16" s="16" customFormat="1" ht="15">
      <c r="A207" s="61"/>
      <c r="B207" s="63"/>
      <c r="C207" s="45" t="s">
        <v>51</v>
      </c>
      <c r="D207" s="42">
        <f t="shared" si="39"/>
        <v>50</v>
      </c>
      <c r="E207" s="14" t="s">
        <v>28</v>
      </c>
      <c r="F207" s="14">
        <v>1</v>
      </c>
      <c r="G207" s="15">
        <v>50</v>
      </c>
      <c r="H207" s="15"/>
      <c r="I207" s="26">
        <f t="shared" si="40"/>
        <v>50</v>
      </c>
      <c r="J207" s="15">
        <v>0</v>
      </c>
      <c r="K207" s="15">
        <v>0</v>
      </c>
      <c r="L207" s="15">
        <v>50</v>
      </c>
      <c r="M207" s="15">
        <v>0</v>
      </c>
      <c r="N207" s="15">
        <v>0</v>
      </c>
      <c r="O207" s="15">
        <v>0</v>
      </c>
      <c r="P207" s="15">
        <v>0</v>
      </c>
    </row>
    <row r="208" spans="1:16" s="16" customFormat="1" ht="15">
      <c r="A208" s="60">
        <v>14</v>
      </c>
      <c r="B208" s="62" t="s">
        <v>88</v>
      </c>
      <c r="C208" s="38" t="s">
        <v>99</v>
      </c>
      <c r="D208" s="42">
        <f t="shared" si="39"/>
        <v>35</v>
      </c>
      <c r="E208" s="14"/>
      <c r="F208" s="14"/>
      <c r="G208" s="15"/>
      <c r="H208" s="15"/>
      <c r="I208" s="26">
        <f t="shared" si="40"/>
        <v>35</v>
      </c>
      <c r="J208" s="15">
        <v>0</v>
      </c>
      <c r="K208" s="15">
        <v>0</v>
      </c>
      <c r="L208" s="15">
        <v>35</v>
      </c>
      <c r="M208" s="15">
        <v>0</v>
      </c>
      <c r="N208" s="15">
        <v>0</v>
      </c>
      <c r="O208" s="15">
        <v>0</v>
      </c>
      <c r="P208" s="15">
        <v>0</v>
      </c>
    </row>
    <row r="209" spans="1:16" s="16" customFormat="1" ht="15">
      <c r="A209" s="61"/>
      <c r="B209" s="63"/>
      <c r="C209" s="45" t="s">
        <v>51</v>
      </c>
      <c r="D209" s="42">
        <f t="shared" si="39"/>
        <v>35</v>
      </c>
      <c r="E209" s="14" t="s">
        <v>28</v>
      </c>
      <c r="F209" s="14">
        <v>1</v>
      </c>
      <c r="G209" s="15">
        <v>35</v>
      </c>
      <c r="H209" s="15"/>
      <c r="I209" s="26">
        <f t="shared" si="40"/>
        <v>35</v>
      </c>
      <c r="J209" s="15">
        <v>0</v>
      </c>
      <c r="K209" s="15">
        <v>0</v>
      </c>
      <c r="L209" s="15">
        <v>35</v>
      </c>
      <c r="M209" s="15">
        <v>0</v>
      </c>
      <c r="N209" s="15">
        <v>0</v>
      </c>
      <c r="O209" s="15">
        <v>0</v>
      </c>
      <c r="P209" s="15">
        <v>0</v>
      </c>
    </row>
    <row r="210" spans="1:16" s="16" customFormat="1" ht="15">
      <c r="A210" s="60">
        <v>15</v>
      </c>
      <c r="B210" s="62" t="s">
        <v>89</v>
      </c>
      <c r="C210" s="38" t="s">
        <v>99</v>
      </c>
      <c r="D210" s="42">
        <f t="shared" si="39"/>
        <v>9</v>
      </c>
      <c r="E210" s="14"/>
      <c r="F210" s="14"/>
      <c r="G210" s="15"/>
      <c r="H210" s="15"/>
      <c r="I210" s="26">
        <f t="shared" si="40"/>
        <v>9</v>
      </c>
      <c r="J210" s="15">
        <v>0</v>
      </c>
      <c r="K210" s="15">
        <v>0</v>
      </c>
      <c r="L210" s="15">
        <v>9</v>
      </c>
      <c r="M210" s="15">
        <v>0</v>
      </c>
      <c r="N210" s="15">
        <v>0</v>
      </c>
      <c r="O210" s="15">
        <v>0</v>
      </c>
      <c r="P210" s="15">
        <v>0</v>
      </c>
    </row>
    <row r="211" spans="1:16" s="16" customFormat="1" ht="15">
      <c r="A211" s="61"/>
      <c r="B211" s="63"/>
      <c r="C211" s="45" t="s">
        <v>51</v>
      </c>
      <c r="D211" s="42">
        <f t="shared" si="39"/>
        <v>9</v>
      </c>
      <c r="E211" s="14" t="s">
        <v>28</v>
      </c>
      <c r="F211" s="14">
        <v>1</v>
      </c>
      <c r="G211" s="15">
        <v>9</v>
      </c>
      <c r="H211" s="15"/>
      <c r="I211" s="26">
        <f t="shared" si="40"/>
        <v>9</v>
      </c>
      <c r="J211" s="15">
        <v>0</v>
      </c>
      <c r="K211" s="15">
        <v>0</v>
      </c>
      <c r="L211" s="15">
        <v>9</v>
      </c>
      <c r="M211" s="15">
        <v>0</v>
      </c>
      <c r="N211" s="15">
        <v>0</v>
      </c>
      <c r="O211" s="15">
        <v>0</v>
      </c>
      <c r="P211" s="15">
        <v>0</v>
      </c>
    </row>
    <row r="212" spans="1:16" s="16" customFormat="1" ht="15">
      <c r="A212" s="60">
        <v>16</v>
      </c>
      <c r="B212" s="62" t="s">
        <v>90</v>
      </c>
      <c r="C212" s="38" t="s">
        <v>99</v>
      </c>
      <c r="D212" s="42">
        <f t="shared" si="39"/>
        <v>11</v>
      </c>
      <c r="E212" s="14"/>
      <c r="F212" s="14"/>
      <c r="G212" s="15"/>
      <c r="H212" s="15"/>
      <c r="I212" s="26">
        <f t="shared" si="40"/>
        <v>11</v>
      </c>
      <c r="J212" s="15">
        <v>0</v>
      </c>
      <c r="K212" s="15">
        <v>0</v>
      </c>
      <c r="L212" s="15">
        <v>11</v>
      </c>
      <c r="M212" s="15">
        <v>0</v>
      </c>
      <c r="N212" s="15">
        <v>0</v>
      </c>
      <c r="O212" s="15">
        <v>0</v>
      </c>
      <c r="P212" s="15">
        <v>0</v>
      </c>
    </row>
    <row r="213" spans="1:16" s="16" customFormat="1" ht="12.75" customHeight="1">
      <c r="A213" s="61"/>
      <c r="B213" s="63"/>
      <c r="C213" s="45" t="s">
        <v>51</v>
      </c>
      <c r="D213" s="42">
        <f t="shared" si="39"/>
        <v>11</v>
      </c>
      <c r="E213" s="14" t="s">
        <v>28</v>
      </c>
      <c r="F213" s="14">
        <v>1</v>
      </c>
      <c r="G213" s="15">
        <v>11</v>
      </c>
      <c r="H213" s="15"/>
      <c r="I213" s="26">
        <f t="shared" si="40"/>
        <v>11</v>
      </c>
      <c r="J213" s="15">
        <v>0</v>
      </c>
      <c r="K213" s="15">
        <v>0</v>
      </c>
      <c r="L213" s="15">
        <v>11</v>
      </c>
      <c r="M213" s="15">
        <v>0</v>
      </c>
      <c r="N213" s="15">
        <v>0</v>
      </c>
      <c r="O213" s="15">
        <v>0</v>
      </c>
      <c r="P213" s="15">
        <v>0</v>
      </c>
    </row>
    <row r="214" spans="1:16" s="16" customFormat="1" ht="15">
      <c r="A214" s="60">
        <v>17</v>
      </c>
      <c r="B214" s="62" t="s">
        <v>91</v>
      </c>
      <c r="C214" s="38" t="s">
        <v>99</v>
      </c>
      <c r="D214" s="42">
        <f t="shared" si="39"/>
        <v>60</v>
      </c>
      <c r="E214" s="14"/>
      <c r="F214" s="14"/>
      <c r="G214" s="15"/>
      <c r="H214" s="15"/>
      <c r="I214" s="26">
        <f t="shared" si="40"/>
        <v>60</v>
      </c>
      <c r="J214" s="15">
        <v>0</v>
      </c>
      <c r="K214" s="15">
        <v>0</v>
      </c>
      <c r="L214" s="15">
        <v>60</v>
      </c>
      <c r="M214" s="15">
        <v>0</v>
      </c>
      <c r="N214" s="15">
        <v>0</v>
      </c>
      <c r="O214" s="15">
        <v>0</v>
      </c>
      <c r="P214" s="15">
        <v>0</v>
      </c>
    </row>
    <row r="215" spans="1:16" s="16" customFormat="1" ht="15">
      <c r="A215" s="61"/>
      <c r="B215" s="63"/>
      <c r="C215" s="45" t="s">
        <v>51</v>
      </c>
      <c r="D215" s="42">
        <f t="shared" si="39"/>
        <v>60</v>
      </c>
      <c r="E215" s="14" t="s">
        <v>28</v>
      </c>
      <c r="F215" s="14">
        <v>1</v>
      </c>
      <c r="G215" s="15">
        <v>60</v>
      </c>
      <c r="H215" s="15"/>
      <c r="I215" s="26">
        <f t="shared" si="40"/>
        <v>60</v>
      </c>
      <c r="J215" s="15">
        <v>0</v>
      </c>
      <c r="K215" s="15">
        <v>0</v>
      </c>
      <c r="L215" s="15">
        <v>60</v>
      </c>
      <c r="M215" s="15">
        <v>0</v>
      </c>
      <c r="N215" s="15">
        <v>0</v>
      </c>
      <c r="O215" s="15">
        <v>0</v>
      </c>
      <c r="P215" s="15">
        <v>0</v>
      </c>
    </row>
    <row r="216" spans="1:16" s="16" customFormat="1" ht="15">
      <c r="A216" s="60">
        <v>18</v>
      </c>
      <c r="B216" s="62" t="s">
        <v>108</v>
      </c>
      <c r="C216" s="38" t="s">
        <v>99</v>
      </c>
      <c r="D216" s="42">
        <f t="shared" si="39"/>
        <v>14</v>
      </c>
      <c r="E216" s="14"/>
      <c r="F216" s="14"/>
      <c r="G216" s="15"/>
      <c r="H216" s="15"/>
      <c r="I216" s="26">
        <f t="shared" si="40"/>
        <v>14</v>
      </c>
      <c r="J216" s="15">
        <v>0</v>
      </c>
      <c r="K216" s="15">
        <v>14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</row>
    <row r="217" spans="1:16" s="16" customFormat="1" ht="15">
      <c r="A217" s="61"/>
      <c r="B217" s="63"/>
      <c r="C217" s="45" t="s">
        <v>51</v>
      </c>
      <c r="D217" s="42">
        <f t="shared" si="39"/>
        <v>14</v>
      </c>
      <c r="E217" s="14" t="s">
        <v>28</v>
      </c>
      <c r="F217" s="14">
        <v>1</v>
      </c>
      <c r="G217" s="15">
        <v>14</v>
      </c>
      <c r="H217" s="15"/>
      <c r="I217" s="26">
        <f t="shared" si="40"/>
        <v>14</v>
      </c>
      <c r="J217" s="15">
        <v>0</v>
      </c>
      <c r="K217" s="15">
        <v>14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</row>
    <row r="218" spans="1:16" s="16" customFormat="1" ht="15">
      <c r="A218" s="60">
        <v>19</v>
      </c>
      <c r="B218" s="62" t="s">
        <v>108</v>
      </c>
      <c r="C218" s="38" t="s">
        <v>99</v>
      </c>
      <c r="D218" s="42">
        <f t="shared" si="39"/>
        <v>14</v>
      </c>
      <c r="E218" s="14"/>
      <c r="F218" s="14"/>
      <c r="G218" s="15"/>
      <c r="H218" s="15"/>
      <c r="I218" s="26">
        <f t="shared" si="40"/>
        <v>14</v>
      </c>
      <c r="J218" s="15">
        <v>0</v>
      </c>
      <c r="K218" s="15">
        <v>14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</row>
    <row r="219" spans="1:16" s="16" customFormat="1" ht="15">
      <c r="A219" s="61"/>
      <c r="B219" s="63"/>
      <c r="C219" s="45" t="s">
        <v>51</v>
      </c>
      <c r="D219" s="42">
        <f t="shared" si="39"/>
        <v>14</v>
      </c>
      <c r="E219" s="14" t="s">
        <v>28</v>
      </c>
      <c r="F219" s="14">
        <v>1</v>
      </c>
      <c r="G219" s="15">
        <v>14</v>
      </c>
      <c r="H219" s="15"/>
      <c r="I219" s="26">
        <f t="shared" si="40"/>
        <v>14</v>
      </c>
      <c r="J219" s="15">
        <v>0</v>
      </c>
      <c r="K219" s="15">
        <v>14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</row>
    <row r="220" spans="1:16" s="16" customFormat="1" ht="15">
      <c r="A220" s="60">
        <v>20</v>
      </c>
      <c r="B220" s="62" t="s">
        <v>81</v>
      </c>
      <c r="C220" s="38" t="s">
        <v>99</v>
      </c>
      <c r="D220" s="42">
        <f t="shared" si="39"/>
        <v>3</v>
      </c>
      <c r="E220" s="14"/>
      <c r="F220" s="14"/>
      <c r="G220" s="15"/>
      <c r="H220" s="15"/>
      <c r="I220" s="26">
        <f t="shared" si="40"/>
        <v>3</v>
      </c>
      <c r="J220" s="15">
        <v>0</v>
      </c>
      <c r="K220" s="15">
        <v>3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</row>
    <row r="221" spans="1:16" s="16" customFormat="1" ht="15">
      <c r="A221" s="61"/>
      <c r="B221" s="63"/>
      <c r="C221" s="45" t="s">
        <v>51</v>
      </c>
      <c r="D221" s="42">
        <f t="shared" si="39"/>
        <v>3</v>
      </c>
      <c r="E221" s="14" t="s">
        <v>28</v>
      </c>
      <c r="F221" s="14">
        <v>1</v>
      </c>
      <c r="G221" s="15">
        <v>3</v>
      </c>
      <c r="H221" s="15"/>
      <c r="I221" s="26">
        <f t="shared" si="40"/>
        <v>3</v>
      </c>
      <c r="J221" s="15">
        <v>0</v>
      </c>
      <c r="K221" s="15">
        <v>3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</row>
    <row r="222" spans="1:16" s="16" customFormat="1" ht="15">
      <c r="A222" s="60">
        <v>21</v>
      </c>
      <c r="B222" s="62" t="s">
        <v>123</v>
      </c>
      <c r="C222" s="38" t="s">
        <v>99</v>
      </c>
      <c r="D222" s="42">
        <f t="shared" si="39"/>
        <v>18</v>
      </c>
      <c r="E222" s="14"/>
      <c r="F222" s="14"/>
      <c r="G222" s="15"/>
      <c r="H222" s="15"/>
      <c r="I222" s="26">
        <f t="shared" si="40"/>
        <v>18</v>
      </c>
      <c r="J222" s="15">
        <v>0</v>
      </c>
      <c r="K222" s="15">
        <v>0</v>
      </c>
      <c r="L222" s="15">
        <v>18</v>
      </c>
      <c r="M222" s="15">
        <v>0</v>
      </c>
      <c r="N222" s="15">
        <v>0</v>
      </c>
      <c r="O222" s="15">
        <v>0</v>
      </c>
      <c r="P222" s="15">
        <v>0</v>
      </c>
    </row>
    <row r="223" spans="1:16" s="16" customFormat="1" ht="15">
      <c r="A223" s="61"/>
      <c r="B223" s="63"/>
      <c r="C223" s="45" t="s">
        <v>51</v>
      </c>
      <c r="D223" s="42">
        <f t="shared" si="39"/>
        <v>18</v>
      </c>
      <c r="E223" s="14" t="s">
        <v>28</v>
      </c>
      <c r="F223" s="14">
        <v>1</v>
      </c>
      <c r="G223" s="15">
        <v>18</v>
      </c>
      <c r="H223" s="15"/>
      <c r="I223" s="26">
        <f t="shared" si="40"/>
        <v>18</v>
      </c>
      <c r="J223" s="15">
        <v>0</v>
      </c>
      <c r="K223" s="15">
        <v>0</v>
      </c>
      <c r="L223" s="15">
        <v>18</v>
      </c>
      <c r="M223" s="15">
        <v>0</v>
      </c>
      <c r="N223" s="15">
        <v>0</v>
      </c>
      <c r="O223" s="15">
        <v>0</v>
      </c>
      <c r="P223" s="15">
        <v>0</v>
      </c>
    </row>
    <row r="224" spans="1:16" s="16" customFormat="1" ht="15">
      <c r="A224" s="60">
        <v>22</v>
      </c>
      <c r="B224" s="62" t="s">
        <v>82</v>
      </c>
      <c r="C224" s="38" t="s">
        <v>99</v>
      </c>
      <c r="D224" s="42">
        <f t="shared" si="39"/>
        <v>20</v>
      </c>
      <c r="E224" s="14"/>
      <c r="F224" s="14"/>
      <c r="G224" s="15"/>
      <c r="H224" s="15"/>
      <c r="I224" s="26">
        <f t="shared" si="40"/>
        <v>20</v>
      </c>
      <c r="J224" s="15">
        <v>0</v>
      </c>
      <c r="K224" s="15">
        <v>0</v>
      </c>
      <c r="L224" s="15">
        <v>20</v>
      </c>
      <c r="M224" s="15">
        <v>0</v>
      </c>
      <c r="N224" s="15">
        <v>0</v>
      </c>
      <c r="O224" s="15">
        <v>0</v>
      </c>
      <c r="P224" s="15">
        <v>0</v>
      </c>
    </row>
    <row r="225" spans="1:16" s="16" customFormat="1" ht="15">
      <c r="A225" s="61"/>
      <c r="B225" s="63"/>
      <c r="C225" s="45" t="s">
        <v>51</v>
      </c>
      <c r="D225" s="42">
        <f t="shared" si="39"/>
        <v>20</v>
      </c>
      <c r="E225" s="14" t="s">
        <v>28</v>
      </c>
      <c r="F225" s="14">
        <v>1</v>
      </c>
      <c r="G225" s="15">
        <v>20</v>
      </c>
      <c r="H225" s="15"/>
      <c r="I225" s="26">
        <f t="shared" si="40"/>
        <v>20</v>
      </c>
      <c r="J225" s="15">
        <v>0</v>
      </c>
      <c r="K225" s="15">
        <v>0</v>
      </c>
      <c r="L225" s="15">
        <v>20</v>
      </c>
      <c r="M225" s="15">
        <v>0</v>
      </c>
      <c r="N225" s="15">
        <v>0</v>
      </c>
      <c r="O225" s="15">
        <v>0</v>
      </c>
      <c r="P225" s="15">
        <v>0</v>
      </c>
    </row>
    <row r="226" spans="1:16" s="16" customFormat="1" ht="15">
      <c r="A226" s="60">
        <v>23</v>
      </c>
      <c r="B226" s="62" t="s">
        <v>83</v>
      </c>
      <c r="C226" s="38" t="s">
        <v>99</v>
      </c>
      <c r="D226" s="42">
        <f t="shared" si="39"/>
        <v>24</v>
      </c>
      <c r="E226" s="14"/>
      <c r="F226" s="14"/>
      <c r="G226" s="15"/>
      <c r="H226" s="15"/>
      <c r="I226" s="26">
        <f t="shared" si="40"/>
        <v>24</v>
      </c>
      <c r="J226" s="15">
        <v>0</v>
      </c>
      <c r="K226" s="15">
        <v>0</v>
      </c>
      <c r="L226" s="15">
        <v>24</v>
      </c>
      <c r="M226" s="15">
        <v>0</v>
      </c>
      <c r="N226" s="15">
        <v>0</v>
      </c>
      <c r="O226" s="15">
        <v>0</v>
      </c>
      <c r="P226" s="15">
        <v>0</v>
      </c>
    </row>
    <row r="227" spans="1:16" s="16" customFormat="1" ht="15">
      <c r="A227" s="61"/>
      <c r="B227" s="63"/>
      <c r="C227" s="45" t="s">
        <v>51</v>
      </c>
      <c r="D227" s="42">
        <f t="shared" si="39"/>
        <v>24</v>
      </c>
      <c r="E227" s="14" t="s">
        <v>28</v>
      </c>
      <c r="F227" s="14">
        <v>1</v>
      </c>
      <c r="G227" s="15">
        <v>24</v>
      </c>
      <c r="H227" s="15"/>
      <c r="I227" s="26">
        <f t="shared" si="40"/>
        <v>24</v>
      </c>
      <c r="J227" s="15">
        <v>0</v>
      </c>
      <c r="K227" s="15">
        <v>0</v>
      </c>
      <c r="L227" s="15">
        <v>24</v>
      </c>
      <c r="M227" s="15">
        <v>0</v>
      </c>
      <c r="N227" s="15">
        <v>0</v>
      </c>
      <c r="O227" s="15">
        <v>0</v>
      </c>
      <c r="P227" s="15">
        <v>0</v>
      </c>
    </row>
    <row r="228" spans="1:16" s="16" customFormat="1" ht="15">
      <c r="A228" s="60">
        <v>24</v>
      </c>
      <c r="B228" s="62" t="s">
        <v>111</v>
      </c>
      <c r="C228" s="38" t="s">
        <v>99</v>
      </c>
      <c r="D228" s="42">
        <f t="shared" si="39"/>
        <v>4</v>
      </c>
      <c r="E228" s="14"/>
      <c r="F228" s="14"/>
      <c r="G228" s="15"/>
      <c r="H228" s="15"/>
      <c r="I228" s="26">
        <f t="shared" si="40"/>
        <v>4</v>
      </c>
      <c r="J228" s="15">
        <v>0</v>
      </c>
      <c r="K228" s="15">
        <v>4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</row>
    <row r="229" spans="1:16" s="16" customFormat="1" ht="15">
      <c r="A229" s="61"/>
      <c r="B229" s="63"/>
      <c r="C229" s="45" t="s">
        <v>51</v>
      </c>
      <c r="D229" s="42">
        <f t="shared" si="39"/>
        <v>4</v>
      </c>
      <c r="E229" s="14" t="s">
        <v>28</v>
      </c>
      <c r="F229" s="14">
        <v>1</v>
      </c>
      <c r="G229" s="15">
        <v>5</v>
      </c>
      <c r="H229" s="15"/>
      <c r="I229" s="26">
        <f t="shared" si="40"/>
        <v>4</v>
      </c>
      <c r="J229" s="15">
        <v>0</v>
      </c>
      <c r="K229" s="15">
        <v>4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</row>
    <row r="230" spans="1:16" s="16" customFormat="1" ht="15">
      <c r="A230" s="60">
        <v>25</v>
      </c>
      <c r="B230" s="62" t="s">
        <v>84</v>
      </c>
      <c r="C230" s="38" t="s">
        <v>99</v>
      </c>
      <c r="D230" s="42">
        <f t="shared" si="39"/>
        <v>19</v>
      </c>
      <c r="E230" s="14"/>
      <c r="F230" s="14"/>
      <c r="G230" s="15"/>
      <c r="H230" s="15"/>
      <c r="I230" s="26">
        <f t="shared" si="40"/>
        <v>19</v>
      </c>
      <c r="J230" s="15">
        <v>0</v>
      </c>
      <c r="K230" s="15">
        <v>0</v>
      </c>
      <c r="L230" s="15">
        <v>19</v>
      </c>
      <c r="M230" s="15">
        <v>0</v>
      </c>
      <c r="N230" s="15">
        <v>0</v>
      </c>
      <c r="O230" s="15">
        <v>0</v>
      </c>
      <c r="P230" s="15">
        <v>0</v>
      </c>
    </row>
    <row r="231" spans="1:16" s="16" customFormat="1" ht="15">
      <c r="A231" s="61"/>
      <c r="B231" s="63"/>
      <c r="C231" s="45" t="s">
        <v>51</v>
      </c>
      <c r="D231" s="42">
        <f t="shared" si="39"/>
        <v>19</v>
      </c>
      <c r="E231" s="14" t="s">
        <v>28</v>
      </c>
      <c r="F231" s="14">
        <v>1</v>
      </c>
      <c r="G231" s="15">
        <v>19</v>
      </c>
      <c r="H231" s="15"/>
      <c r="I231" s="26">
        <f t="shared" si="40"/>
        <v>19</v>
      </c>
      <c r="J231" s="15">
        <v>0</v>
      </c>
      <c r="K231" s="15">
        <v>0</v>
      </c>
      <c r="L231" s="15">
        <v>19</v>
      </c>
      <c r="M231" s="15">
        <v>0</v>
      </c>
      <c r="N231" s="15">
        <v>0</v>
      </c>
      <c r="O231" s="15">
        <v>0</v>
      </c>
      <c r="P231" s="15">
        <v>0</v>
      </c>
    </row>
    <row r="232" spans="1:16" s="16" customFormat="1" ht="15">
      <c r="A232" s="60">
        <v>26</v>
      </c>
      <c r="B232" s="62" t="s">
        <v>92</v>
      </c>
      <c r="C232" s="38" t="s">
        <v>99</v>
      </c>
      <c r="D232" s="42">
        <f t="shared" si="39"/>
        <v>10</v>
      </c>
      <c r="E232" s="14"/>
      <c r="F232" s="14"/>
      <c r="G232" s="15"/>
      <c r="H232" s="15"/>
      <c r="I232" s="26">
        <f t="shared" si="40"/>
        <v>10</v>
      </c>
      <c r="J232" s="15">
        <v>0</v>
      </c>
      <c r="K232" s="15">
        <v>0</v>
      </c>
      <c r="L232" s="15">
        <v>10</v>
      </c>
      <c r="M232" s="15">
        <v>0</v>
      </c>
      <c r="N232" s="15">
        <v>0</v>
      </c>
      <c r="O232" s="15">
        <v>0</v>
      </c>
      <c r="P232" s="15">
        <v>0</v>
      </c>
    </row>
    <row r="233" spans="1:16" s="16" customFormat="1" ht="15">
      <c r="A233" s="61"/>
      <c r="B233" s="63"/>
      <c r="C233" s="45" t="s">
        <v>51</v>
      </c>
      <c r="D233" s="42">
        <f t="shared" si="39"/>
        <v>10</v>
      </c>
      <c r="E233" s="14" t="s">
        <v>28</v>
      </c>
      <c r="F233" s="14">
        <v>2</v>
      </c>
      <c r="G233" s="15">
        <v>5</v>
      </c>
      <c r="H233" s="15"/>
      <c r="I233" s="26">
        <f t="shared" si="40"/>
        <v>10</v>
      </c>
      <c r="J233" s="15">
        <v>0</v>
      </c>
      <c r="K233" s="15">
        <v>0</v>
      </c>
      <c r="L233" s="15">
        <v>10</v>
      </c>
      <c r="M233" s="15">
        <v>0</v>
      </c>
      <c r="N233" s="15">
        <v>0</v>
      </c>
      <c r="O233" s="15">
        <v>0</v>
      </c>
      <c r="P233" s="15">
        <v>0</v>
      </c>
    </row>
    <row r="234" spans="1:16" s="16" customFormat="1" ht="15">
      <c r="A234" s="60">
        <v>27</v>
      </c>
      <c r="B234" s="62" t="s">
        <v>93</v>
      </c>
      <c r="C234" s="38" t="s">
        <v>99</v>
      </c>
      <c r="D234" s="42">
        <f t="shared" si="39"/>
        <v>5</v>
      </c>
      <c r="E234" s="14"/>
      <c r="F234" s="14"/>
      <c r="G234" s="15"/>
      <c r="H234" s="15"/>
      <c r="I234" s="26">
        <f t="shared" si="40"/>
        <v>5</v>
      </c>
      <c r="J234" s="15">
        <v>0</v>
      </c>
      <c r="K234" s="15">
        <v>0</v>
      </c>
      <c r="L234" s="15">
        <v>5</v>
      </c>
      <c r="M234" s="15">
        <v>0</v>
      </c>
      <c r="N234" s="15">
        <v>0</v>
      </c>
      <c r="O234" s="15">
        <v>0</v>
      </c>
      <c r="P234" s="15">
        <v>0</v>
      </c>
    </row>
    <row r="235" spans="1:16" s="16" customFormat="1" ht="15">
      <c r="A235" s="61"/>
      <c r="B235" s="63"/>
      <c r="C235" s="45" t="s">
        <v>51</v>
      </c>
      <c r="D235" s="42">
        <f t="shared" si="39"/>
        <v>5</v>
      </c>
      <c r="E235" s="14" t="s">
        <v>28</v>
      </c>
      <c r="F235" s="14">
        <v>1</v>
      </c>
      <c r="G235" s="15">
        <v>3</v>
      </c>
      <c r="H235" s="15"/>
      <c r="I235" s="26">
        <f t="shared" si="40"/>
        <v>5</v>
      </c>
      <c r="J235" s="15">
        <v>0</v>
      </c>
      <c r="K235" s="15">
        <v>0</v>
      </c>
      <c r="L235" s="15">
        <v>5</v>
      </c>
      <c r="M235" s="15">
        <v>0</v>
      </c>
      <c r="N235" s="15">
        <v>0</v>
      </c>
      <c r="O235" s="15">
        <v>0</v>
      </c>
      <c r="P235" s="15">
        <v>0</v>
      </c>
    </row>
    <row r="236" spans="1:16" s="16" customFormat="1" ht="15">
      <c r="A236" s="60">
        <v>28</v>
      </c>
      <c r="B236" s="62" t="s">
        <v>53</v>
      </c>
      <c r="C236" s="38" t="s">
        <v>99</v>
      </c>
      <c r="D236" s="42">
        <f t="shared" si="39"/>
        <v>5</v>
      </c>
      <c r="E236" s="14"/>
      <c r="F236" s="14"/>
      <c r="G236" s="15"/>
      <c r="H236" s="15"/>
      <c r="I236" s="26">
        <f t="shared" si="40"/>
        <v>5</v>
      </c>
      <c r="J236" s="15">
        <v>0</v>
      </c>
      <c r="K236" s="15">
        <v>0</v>
      </c>
      <c r="L236" s="15">
        <v>5</v>
      </c>
      <c r="M236" s="15">
        <v>0</v>
      </c>
      <c r="N236" s="15">
        <v>0</v>
      </c>
      <c r="O236" s="15">
        <v>0</v>
      </c>
      <c r="P236" s="15">
        <v>0</v>
      </c>
    </row>
    <row r="237" spans="1:16" s="16" customFormat="1" ht="15">
      <c r="A237" s="61"/>
      <c r="B237" s="63"/>
      <c r="C237" s="45" t="s">
        <v>51</v>
      </c>
      <c r="D237" s="42">
        <f t="shared" si="39"/>
        <v>5</v>
      </c>
      <c r="E237" s="14" t="s">
        <v>28</v>
      </c>
      <c r="F237" s="14">
        <v>1</v>
      </c>
      <c r="G237" s="15">
        <v>3</v>
      </c>
      <c r="H237" s="15"/>
      <c r="I237" s="26">
        <f t="shared" si="40"/>
        <v>5</v>
      </c>
      <c r="J237" s="15">
        <v>0</v>
      </c>
      <c r="K237" s="15">
        <v>0</v>
      </c>
      <c r="L237" s="15">
        <v>5</v>
      </c>
      <c r="M237" s="15">
        <v>0</v>
      </c>
      <c r="N237" s="15">
        <v>0</v>
      </c>
      <c r="O237" s="15">
        <v>0</v>
      </c>
      <c r="P237" s="15">
        <v>0</v>
      </c>
    </row>
    <row r="238" spans="1:16" s="16" customFormat="1" ht="16.5" customHeight="1">
      <c r="A238" s="73" t="s">
        <v>7</v>
      </c>
      <c r="B238" s="67" t="s">
        <v>43</v>
      </c>
      <c r="C238" s="38" t="s">
        <v>99</v>
      </c>
      <c r="D238" s="42">
        <f t="shared" si="39"/>
        <v>0</v>
      </c>
      <c r="E238" s="14"/>
      <c r="F238" s="14"/>
      <c r="G238" s="15"/>
      <c r="H238" s="15"/>
      <c r="I238" s="26">
        <f t="shared" si="40"/>
        <v>0</v>
      </c>
      <c r="J238" s="26">
        <v>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</row>
    <row r="239" spans="1:16" s="16" customFormat="1" ht="17.25" customHeight="1">
      <c r="A239" s="74"/>
      <c r="B239" s="68"/>
      <c r="C239" s="45" t="s">
        <v>51</v>
      </c>
      <c r="D239" s="42">
        <f t="shared" si="39"/>
        <v>0</v>
      </c>
      <c r="E239" s="14"/>
      <c r="F239" s="14"/>
      <c r="G239" s="15"/>
      <c r="H239" s="15"/>
      <c r="I239" s="26">
        <f t="shared" si="40"/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</row>
    <row r="240" spans="1:16" s="16" customFormat="1" ht="20.25" customHeight="1">
      <c r="A240" s="73" t="s">
        <v>9</v>
      </c>
      <c r="B240" s="69" t="s">
        <v>44</v>
      </c>
      <c r="C240" s="38" t="s">
        <v>99</v>
      </c>
      <c r="D240" s="42">
        <f t="shared" si="39"/>
        <v>0</v>
      </c>
      <c r="E240" s="14"/>
      <c r="F240" s="14"/>
      <c r="G240" s="15"/>
      <c r="H240" s="15"/>
      <c r="I240" s="26">
        <f t="shared" si="40"/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</row>
    <row r="241" spans="1:16" s="16" customFormat="1" ht="24" customHeight="1">
      <c r="A241" s="74"/>
      <c r="B241" s="70"/>
      <c r="C241" s="45" t="s">
        <v>51</v>
      </c>
      <c r="D241" s="42">
        <f t="shared" si="39"/>
        <v>0</v>
      </c>
      <c r="E241" s="14"/>
      <c r="F241" s="14"/>
      <c r="G241" s="15"/>
      <c r="H241" s="15"/>
      <c r="I241" s="26">
        <f t="shared" si="40"/>
        <v>0</v>
      </c>
      <c r="J241" s="2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</row>
    <row r="242" spans="1:16" s="16" customFormat="1" ht="16.5" customHeight="1">
      <c r="A242" s="66" t="s">
        <v>11</v>
      </c>
      <c r="B242" s="59" t="s">
        <v>45</v>
      </c>
      <c r="C242" s="38" t="s">
        <v>99</v>
      </c>
      <c r="D242" s="42">
        <f t="shared" si="39"/>
        <v>0</v>
      </c>
      <c r="E242" s="14"/>
      <c r="F242" s="14"/>
      <c r="G242" s="15"/>
      <c r="H242" s="15"/>
      <c r="I242" s="26">
        <f t="shared" si="40"/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</row>
    <row r="243" spans="1:16" s="16" customFormat="1" ht="15">
      <c r="A243" s="66"/>
      <c r="B243" s="59"/>
      <c r="C243" s="45" t="s">
        <v>51</v>
      </c>
      <c r="D243" s="42">
        <f t="shared" si="39"/>
        <v>0</v>
      </c>
      <c r="E243" s="14"/>
      <c r="F243" s="14"/>
      <c r="G243" s="15"/>
      <c r="H243" s="15"/>
      <c r="I243" s="26">
        <f t="shared" si="40"/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</row>
    <row r="244" spans="2:16" s="16" customFormat="1" ht="15">
      <c r="B244" s="53"/>
      <c r="C244" s="28"/>
      <c r="D244" s="42">
        <f t="shared" si="39"/>
        <v>0</v>
      </c>
      <c r="E244" s="28"/>
      <c r="F244" s="14"/>
      <c r="G244" s="14"/>
      <c r="H244" s="14"/>
      <c r="I244" s="26">
        <f t="shared" si="40"/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</row>
    <row r="245" spans="1:16" s="16" customFormat="1" ht="15">
      <c r="A245" s="77" t="s">
        <v>116</v>
      </c>
      <c r="B245" s="75" t="s">
        <v>63</v>
      </c>
      <c r="C245" s="39" t="s">
        <v>99</v>
      </c>
      <c r="D245" s="42">
        <f t="shared" si="39"/>
        <v>14897</v>
      </c>
      <c r="E245" s="14"/>
      <c r="F245" s="14"/>
      <c r="G245" s="15"/>
      <c r="H245" s="15"/>
      <c r="I245" s="26">
        <f t="shared" si="40"/>
        <v>14897</v>
      </c>
      <c r="J245" s="26">
        <f aca="true" t="shared" si="41" ref="J245:P246">J247+J249+J261</f>
        <v>0</v>
      </c>
      <c r="K245" s="26">
        <f t="shared" si="41"/>
        <v>197</v>
      </c>
      <c r="L245" s="26">
        <f t="shared" si="41"/>
        <v>9177</v>
      </c>
      <c r="M245" s="26">
        <f t="shared" si="41"/>
        <v>5523</v>
      </c>
      <c r="N245" s="26">
        <f t="shared" si="41"/>
        <v>0</v>
      </c>
      <c r="O245" s="26">
        <f t="shared" si="41"/>
        <v>0</v>
      </c>
      <c r="P245" s="26">
        <f t="shared" si="41"/>
        <v>0</v>
      </c>
    </row>
    <row r="246" spans="1:16" s="16" customFormat="1" ht="15">
      <c r="A246" s="78"/>
      <c r="B246" s="76"/>
      <c r="C246" s="39" t="s">
        <v>51</v>
      </c>
      <c r="D246" s="42">
        <f t="shared" si="39"/>
        <v>14897</v>
      </c>
      <c r="E246" s="14"/>
      <c r="F246" s="14"/>
      <c r="G246" s="15"/>
      <c r="H246" s="15"/>
      <c r="I246" s="26">
        <f t="shared" si="40"/>
        <v>14897</v>
      </c>
      <c r="J246" s="26">
        <f t="shared" si="41"/>
        <v>0</v>
      </c>
      <c r="K246" s="26">
        <f t="shared" si="41"/>
        <v>197</v>
      </c>
      <c r="L246" s="26">
        <f t="shared" si="41"/>
        <v>9177</v>
      </c>
      <c r="M246" s="26">
        <f t="shared" si="41"/>
        <v>5523</v>
      </c>
      <c r="N246" s="26">
        <f t="shared" si="41"/>
        <v>0</v>
      </c>
      <c r="O246" s="26">
        <f t="shared" si="41"/>
        <v>0</v>
      </c>
      <c r="P246" s="26">
        <f t="shared" si="41"/>
        <v>0</v>
      </c>
    </row>
    <row r="247" spans="1:16" s="16" customFormat="1" ht="15">
      <c r="A247" s="77" t="s">
        <v>17</v>
      </c>
      <c r="B247" s="75" t="s">
        <v>38</v>
      </c>
      <c r="C247" s="39" t="s">
        <v>99</v>
      </c>
      <c r="D247" s="42">
        <f t="shared" si="39"/>
        <v>0</v>
      </c>
      <c r="E247" s="14"/>
      <c r="F247" s="14"/>
      <c r="G247" s="15"/>
      <c r="H247" s="15"/>
      <c r="I247" s="26">
        <f t="shared" si="40"/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</row>
    <row r="248" spans="1:16" s="16" customFormat="1" ht="15">
      <c r="A248" s="78"/>
      <c r="B248" s="76"/>
      <c r="C248" s="39" t="s">
        <v>51</v>
      </c>
      <c r="D248" s="42">
        <f t="shared" si="39"/>
        <v>0</v>
      </c>
      <c r="E248" s="14"/>
      <c r="F248" s="14"/>
      <c r="G248" s="15"/>
      <c r="H248" s="15"/>
      <c r="I248" s="26">
        <f t="shared" si="40"/>
        <v>0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</row>
    <row r="249" spans="1:16" s="16" customFormat="1" ht="15">
      <c r="A249" s="77" t="s">
        <v>18</v>
      </c>
      <c r="B249" s="75" t="s">
        <v>39</v>
      </c>
      <c r="C249" s="39" t="s">
        <v>99</v>
      </c>
      <c r="D249" s="42">
        <f t="shared" si="39"/>
        <v>3716</v>
      </c>
      <c r="E249" s="14"/>
      <c r="F249" s="14"/>
      <c r="G249" s="15"/>
      <c r="H249" s="15"/>
      <c r="I249" s="26">
        <f t="shared" si="40"/>
        <v>3716</v>
      </c>
      <c r="J249" s="26">
        <f>J251+J253+J255+J257+J259</f>
        <v>0</v>
      </c>
      <c r="K249" s="26">
        <f aca="true" t="shared" si="42" ref="K249:P249">K251+K253+K255+K257+K259</f>
        <v>0</v>
      </c>
      <c r="L249" s="26">
        <f t="shared" si="42"/>
        <v>2318</v>
      </c>
      <c r="M249" s="26">
        <f t="shared" si="42"/>
        <v>1398</v>
      </c>
      <c r="N249" s="26">
        <f t="shared" si="42"/>
        <v>0</v>
      </c>
      <c r="O249" s="26">
        <f t="shared" si="42"/>
        <v>0</v>
      </c>
      <c r="P249" s="26">
        <f t="shared" si="42"/>
        <v>0</v>
      </c>
    </row>
    <row r="250" spans="1:16" s="16" customFormat="1" ht="15">
      <c r="A250" s="78"/>
      <c r="B250" s="76"/>
      <c r="C250" s="39" t="s">
        <v>51</v>
      </c>
      <c r="D250" s="42">
        <f t="shared" si="39"/>
        <v>3716</v>
      </c>
      <c r="E250" s="14"/>
      <c r="F250" s="14"/>
      <c r="G250" s="15"/>
      <c r="H250" s="15"/>
      <c r="I250" s="26">
        <f t="shared" si="40"/>
        <v>3716</v>
      </c>
      <c r="J250" s="26">
        <f>J252+J254+J256+J258+J260</f>
        <v>0</v>
      </c>
      <c r="K250" s="26">
        <f aca="true" t="shared" si="43" ref="K250:P250">K252+K254+K256+K258+K260</f>
        <v>0</v>
      </c>
      <c r="L250" s="26">
        <f t="shared" si="43"/>
        <v>2318</v>
      </c>
      <c r="M250" s="26">
        <f t="shared" si="43"/>
        <v>1398</v>
      </c>
      <c r="N250" s="26">
        <f t="shared" si="43"/>
        <v>0</v>
      </c>
      <c r="O250" s="26">
        <f t="shared" si="43"/>
        <v>0</v>
      </c>
      <c r="P250" s="26">
        <f t="shared" si="43"/>
        <v>0</v>
      </c>
    </row>
    <row r="251" spans="1:16" s="16" customFormat="1" ht="15">
      <c r="A251" s="60">
        <v>1</v>
      </c>
      <c r="B251" s="62" t="s">
        <v>154</v>
      </c>
      <c r="C251" s="39" t="s">
        <v>99</v>
      </c>
      <c r="D251" s="42">
        <f t="shared" si="39"/>
        <v>1</v>
      </c>
      <c r="E251" s="14"/>
      <c r="F251" s="14"/>
      <c r="G251" s="15"/>
      <c r="H251" s="15"/>
      <c r="I251" s="26">
        <f t="shared" si="40"/>
        <v>1</v>
      </c>
      <c r="J251" s="15">
        <v>0</v>
      </c>
      <c r="K251" s="15">
        <v>0</v>
      </c>
      <c r="L251" s="15">
        <v>1</v>
      </c>
      <c r="M251" s="15">
        <v>0</v>
      </c>
      <c r="N251" s="15">
        <v>0</v>
      </c>
      <c r="O251" s="15">
        <v>0</v>
      </c>
      <c r="P251" s="15">
        <v>0</v>
      </c>
    </row>
    <row r="252" spans="1:16" s="16" customFormat="1" ht="15">
      <c r="A252" s="61"/>
      <c r="B252" s="63"/>
      <c r="C252" s="39" t="s">
        <v>51</v>
      </c>
      <c r="D252" s="42">
        <f t="shared" si="39"/>
        <v>1</v>
      </c>
      <c r="E252" s="14"/>
      <c r="F252" s="14"/>
      <c r="G252" s="15"/>
      <c r="H252" s="15"/>
      <c r="I252" s="26">
        <f t="shared" si="40"/>
        <v>1</v>
      </c>
      <c r="J252" s="15">
        <v>0</v>
      </c>
      <c r="K252" s="15">
        <v>0</v>
      </c>
      <c r="L252" s="15">
        <v>1</v>
      </c>
      <c r="M252" s="15">
        <v>0</v>
      </c>
      <c r="N252" s="15">
        <v>0</v>
      </c>
      <c r="O252" s="15">
        <v>0</v>
      </c>
      <c r="P252" s="15">
        <v>0</v>
      </c>
    </row>
    <row r="253" spans="1:16" s="16" customFormat="1" ht="15">
      <c r="A253" s="60">
        <v>2</v>
      </c>
      <c r="B253" s="62" t="s">
        <v>95</v>
      </c>
      <c r="C253" s="39" t="s">
        <v>99</v>
      </c>
      <c r="D253" s="42">
        <f t="shared" si="39"/>
        <v>2855</v>
      </c>
      <c r="E253" s="14"/>
      <c r="F253" s="14"/>
      <c r="G253" s="15"/>
      <c r="H253" s="15"/>
      <c r="I253" s="26">
        <f t="shared" si="40"/>
        <v>2855</v>
      </c>
      <c r="J253" s="15">
        <v>0</v>
      </c>
      <c r="K253" s="15">
        <v>0</v>
      </c>
      <c r="L253" s="15">
        <v>1457</v>
      </c>
      <c r="M253" s="15">
        <v>1398</v>
      </c>
      <c r="N253" s="15">
        <v>0</v>
      </c>
      <c r="O253" s="15">
        <v>0</v>
      </c>
      <c r="P253" s="15">
        <v>0</v>
      </c>
    </row>
    <row r="254" spans="1:16" s="16" customFormat="1" ht="15">
      <c r="A254" s="61"/>
      <c r="B254" s="63"/>
      <c r="C254" s="39" t="s">
        <v>51</v>
      </c>
      <c r="D254" s="42">
        <f t="shared" si="39"/>
        <v>2855</v>
      </c>
      <c r="E254" s="14"/>
      <c r="F254" s="14"/>
      <c r="G254" s="15"/>
      <c r="H254" s="15"/>
      <c r="I254" s="26">
        <f t="shared" si="40"/>
        <v>2855</v>
      </c>
      <c r="J254" s="15">
        <v>0</v>
      </c>
      <c r="K254" s="15">
        <v>0</v>
      </c>
      <c r="L254" s="15">
        <v>1457</v>
      </c>
      <c r="M254" s="15">
        <v>1398</v>
      </c>
      <c r="N254" s="15">
        <v>0</v>
      </c>
      <c r="O254" s="15">
        <v>0</v>
      </c>
      <c r="P254" s="15">
        <v>0</v>
      </c>
    </row>
    <row r="255" spans="1:16" s="16" customFormat="1" ht="15">
      <c r="A255" s="60">
        <v>3</v>
      </c>
      <c r="B255" s="62" t="s">
        <v>112</v>
      </c>
      <c r="C255" s="39" t="s">
        <v>99</v>
      </c>
      <c r="D255" s="42">
        <f aca="true" t="shared" si="44" ref="D255:D324">H255+I255+N255+O255+P255</f>
        <v>150</v>
      </c>
      <c r="E255" s="14"/>
      <c r="F255" s="14"/>
      <c r="G255" s="15"/>
      <c r="H255" s="15"/>
      <c r="I255" s="26">
        <f t="shared" si="40"/>
        <v>150</v>
      </c>
      <c r="J255" s="15">
        <v>0</v>
      </c>
      <c r="K255" s="15">
        <v>0</v>
      </c>
      <c r="L255" s="15">
        <v>150</v>
      </c>
      <c r="M255" s="15">
        <v>0</v>
      </c>
      <c r="N255" s="15">
        <v>0</v>
      </c>
      <c r="O255" s="15">
        <v>0</v>
      </c>
      <c r="P255" s="15">
        <v>0</v>
      </c>
    </row>
    <row r="256" spans="1:16" s="16" customFormat="1" ht="15">
      <c r="A256" s="61"/>
      <c r="B256" s="63"/>
      <c r="C256" s="39" t="s">
        <v>51</v>
      </c>
      <c r="D256" s="42">
        <f t="shared" si="44"/>
        <v>150</v>
      </c>
      <c r="E256" s="14"/>
      <c r="F256" s="14"/>
      <c r="G256" s="15"/>
      <c r="H256" s="15"/>
      <c r="I256" s="26">
        <f t="shared" si="40"/>
        <v>150</v>
      </c>
      <c r="J256" s="15">
        <v>0</v>
      </c>
      <c r="K256" s="15">
        <v>0</v>
      </c>
      <c r="L256" s="15">
        <v>150</v>
      </c>
      <c r="M256" s="15">
        <v>0</v>
      </c>
      <c r="N256" s="15">
        <v>0</v>
      </c>
      <c r="O256" s="15">
        <v>0</v>
      </c>
      <c r="P256" s="15">
        <v>0</v>
      </c>
    </row>
    <row r="257" spans="1:16" s="16" customFormat="1" ht="15">
      <c r="A257" s="60">
        <v>4</v>
      </c>
      <c r="B257" s="62" t="s">
        <v>144</v>
      </c>
      <c r="C257" s="39" t="s">
        <v>99</v>
      </c>
      <c r="D257" s="42">
        <f t="shared" si="44"/>
        <v>700</v>
      </c>
      <c r="E257" s="14"/>
      <c r="F257" s="14"/>
      <c r="G257" s="15"/>
      <c r="H257" s="15"/>
      <c r="I257" s="26">
        <f t="shared" si="40"/>
        <v>700</v>
      </c>
      <c r="J257" s="15">
        <v>0</v>
      </c>
      <c r="K257" s="15">
        <v>0</v>
      </c>
      <c r="L257" s="15">
        <v>700</v>
      </c>
      <c r="M257" s="15">
        <v>0</v>
      </c>
      <c r="N257" s="15">
        <v>0</v>
      </c>
      <c r="O257" s="15">
        <v>0</v>
      </c>
      <c r="P257" s="15">
        <v>0</v>
      </c>
    </row>
    <row r="258" spans="1:16" s="16" customFormat="1" ht="15">
      <c r="A258" s="61"/>
      <c r="B258" s="63"/>
      <c r="C258" s="39" t="s">
        <v>51</v>
      </c>
      <c r="D258" s="42">
        <f t="shared" si="44"/>
        <v>700</v>
      </c>
      <c r="E258" s="14"/>
      <c r="F258" s="14"/>
      <c r="G258" s="15"/>
      <c r="H258" s="15"/>
      <c r="I258" s="26">
        <f t="shared" si="40"/>
        <v>700</v>
      </c>
      <c r="J258" s="15">
        <v>0</v>
      </c>
      <c r="K258" s="15">
        <v>0</v>
      </c>
      <c r="L258" s="15">
        <v>700</v>
      </c>
      <c r="M258" s="15">
        <v>0</v>
      </c>
      <c r="N258" s="15">
        <v>0</v>
      </c>
      <c r="O258" s="15">
        <v>0</v>
      </c>
      <c r="P258" s="15">
        <v>0</v>
      </c>
    </row>
    <row r="259" spans="1:16" s="16" customFormat="1" ht="15">
      <c r="A259" s="60">
        <v>5</v>
      </c>
      <c r="B259" s="62" t="s">
        <v>157</v>
      </c>
      <c r="C259" s="39" t="s">
        <v>99</v>
      </c>
      <c r="D259" s="42">
        <f>H259+I259+N259+O259+P259</f>
        <v>10</v>
      </c>
      <c r="E259" s="14"/>
      <c r="F259" s="14"/>
      <c r="G259" s="15"/>
      <c r="H259" s="15"/>
      <c r="I259" s="26">
        <f>SUM(J259:M259)</f>
        <v>10</v>
      </c>
      <c r="J259" s="15">
        <v>0</v>
      </c>
      <c r="K259" s="15">
        <v>0</v>
      </c>
      <c r="L259" s="15">
        <v>10</v>
      </c>
      <c r="M259" s="15">
        <v>0</v>
      </c>
      <c r="N259" s="15">
        <v>0</v>
      </c>
      <c r="O259" s="15">
        <v>0</v>
      </c>
      <c r="P259" s="15">
        <v>0</v>
      </c>
    </row>
    <row r="260" spans="1:16" s="16" customFormat="1" ht="15">
      <c r="A260" s="61"/>
      <c r="B260" s="63"/>
      <c r="C260" s="39" t="s">
        <v>51</v>
      </c>
      <c r="D260" s="42">
        <f>H260+I260+N260+O260+P260</f>
        <v>10</v>
      </c>
      <c r="E260" s="14"/>
      <c r="F260" s="14"/>
      <c r="G260" s="15"/>
      <c r="H260" s="15"/>
      <c r="I260" s="26">
        <f>SUM(J260:M260)</f>
        <v>10</v>
      </c>
      <c r="J260" s="15">
        <v>0</v>
      </c>
      <c r="K260" s="15">
        <v>0</v>
      </c>
      <c r="L260" s="15">
        <v>10</v>
      </c>
      <c r="M260" s="15">
        <v>0</v>
      </c>
      <c r="N260" s="15">
        <v>0</v>
      </c>
      <c r="O260" s="15">
        <v>0</v>
      </c>
      <c r="P260" s="15">
        <v>0</v>
      </c>
    </row>
    <row r="261" spans="1:16" s="16" customFormat="1" ht="15">
      <c r="A261" s="77" t="s">
        <v>19</v>
      </c>
      <c r="B261" s="75" t="s">
        <v>40</v>
      </c>
      <c r="C261" s="39" t="s">
        <v>99</v>
      </c>
      <c r="D261" s="42">
        <f t="shared" si="44"/>
        <v>11181</v>
      </c>
      <c r="E261" s="14"/>
      <c r="F261" s="14"/>
      <c r="G261" s="15"/>
      <c r="H261" s="15"/>
      <c r="I261" s="26">
        <f t="shared" si="40"/>
        <v>11181</v>
      </c>
      <c r="J261" s="26">
        <f aca="true" t="shared" si="45" ref="J261:P262">J263+J265+J281+J295+J323</f>
        <v>0</v>
      </c>
      <c r="K261" s="26">
        <f t="shared" si="45"/>
        <v>197</v>
      </c>
      <c r="L261" s="26">
        <f t="shared" si="45"/>
        <v>6859</v>
      </c>
      <c r="M261" s="26">
        <f t="shared" si="45"/>
        <v>4125</v>
      </c>
      <c r="N261" s="26">
        <f t="shared" si="45"/>
        <v>0</v>
      </c>
      <c r="O261" s="26">
        <f t="shared" si="45"/>
        <v>0</v>
      </c>
      <c r="P261" s="26">
        <f t="shared" si="45"/>
        <v>0</v>
      </c>
    </row>
    <row r="262" spans="1:16" s="16" customFormat="1" ht="15">
      <c r="A262" s="78"/>
      <c r="B262" s="76"/>
      <c r="C262" s="39" t="s">
        <v>51</v>
      </c>
      <c r="D262" s="42">
        <f t="shared" si="44"/>
        <v>11181</v>
      </c>
      <c r="E262" s="14"/>
      <c r="F262" s="14"/>
      <c r="G262" s="15"/>
      <c r="H262" s="15"/>
      <c r="I262" s="26">
        <f aca="true" t="shared" si="46" ref="I262:I327">SUM(J262:M262)</f>
        <v>11181</v>
      </c>
      <c r="J262" s="26">
        <f t="shared" si="45"/>
        <v>0</v>
      </c>
      <c r="K262" s="26">
        <f t="shared" si="45"/>
        <v>197</v>
      </c>
      <c r="L262" s="26">
        <f t="shared" si="45"/>
        <v>6859</v>
      </c>
      <c r="M262" s="26">
        <f t="shared" si="45"/>
        <v>4125</v>
      </c>
      <c r="N262" s="26">
        <f t="shared" si="45"/>
        <v>0</v>
      </c>
      <c r="O262" s="26">
        <f t="shared" si="45"/>
        <v>0</v>
      </c>
      <c r="P262" s="26">
        <f t="shared" si="45"/>
        <v>0</v>
      </c>
    </row>
    <row r="263" spans="1:16" s="16" customFormat="1" ht="15">
      <c r="A263" s="79" t="s">
        <v>13</v>
      </c>
      <c r="B263" s="81" t="s">
        <v>41</v>
      </c>
      <c r="C263" s="39" t="s">
        <v>99</v>
      </c>
      <c r="D263" s="42">
        <f t="shared" si="44"/>
        <v>0</v>
      </c>
      <c r="E263" s="33"/>
      <c r="F263" s="33"/>
      <c r="G263" s="19"/>
      <c r="H263" s="19"/>
      <c r="I263" s="26">
        <f t="shared" si="46"/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</row>
    <row r="264" spans="1:16" s="16" customFormat="1" ht="15">
      <c r="A264" s="80"/>
      <c r="B264" s="82"/>
      <c r="C264" s="39" t="s">
        <v>51</v>
      </c>
      <c r="D264" s="42">
        <f t="shared" si="44"/>
        <v>0</v>
      </c>
      <c r="E264" s="33"/>
      <c r="F264" s="33"/>
      <c r="G264" s="19"/>
      <c r="H264" s="19"/>
      <c r="I264" s="26">
        <f t="shared" si="46"/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</row>
    <row r="265" spans="1:16" s="16" customFormat="1" ht="15">
      <c r="A265" s="79" t="s">
        <v>5</v>
      </c>
      <c r="B265" s="81" t="s">
        <v>42</v>
      </c>
      <c r="C265" s="39" t="s">
        <v>99</v>
      </c>
      <c r="D265" s="42">
        <f t="shared" si="44"/>
        <v>549</v>
      </c>
      <c r="E265" s="33"/>
      <c r="F265" s="33"/>
      <c r="G265" s="19"/>
      <c r="H265" s="19"/>
      <c r="I265" s="26">
        <f t="shared" si="46"/>
        <v>549</v>
      </c>
      <c r="J265" s="26">
        <f>J267+J269+J271+J273+J275+J277+J279</f>
        <v>0</v>
      </c>
      <c r="K265" s="26">
        <f aca="true" t="shared" si="47" ref="K265:P265">K267+K269+K271+K273+K275+K277+K279</f>
        <v>197</v>
      </c>
      <c r="L265" s="26">
        <f t="shared" si="47"/>
        <v>347</v>
      </c>
      <c r="M265" s="26">
        <f t="shared" si="47"/>
        <v>5</v>
      </c>
      <c r="N265" s="26">
        <f t="shared" si="47"/>
        <v>0</v>
      </c>
      <c r="O265" s="26">
        <f t="shared" si="47"/>
        <v>0</v>
      </c>
      <c r="P265" s="26">
        <f t="shared" si="47"/>
        <v>0</v>
      </c>
    </row>
    <row r="266" spans="1:16" s="16" customFormat="1" ht="15">
      <c r="A266" s="80"/>
      <c r="B266" s="82"/>
      <c r="C266" s="39" t="s">
        <v>51</v>
      </c>
      <c r="D266" s="42">
        <f t="shared" si="44"/>
        <v>549</v>
      </c>
      <c r="E266" s="33"/>
      <c r="F266" s="33"/>
      <c r="G266" s="19"/>
      <c r="H266" s="19"/>
      <c r="I266" s="26">
        <f t="shared" si="46"/>
        <v>549</v>
      </c>
      <c r="J266" s="26">
        <f>J268+J270+J272+J274+J276+J278+J280</f>
        <v>0</v>
      </c>
      <c r="K266" s="26">
        <f aca="true" t="shared" si="48" ref="K266:P266">K268+K270+K272+K274+K276+K278+K280</f>
        <v>197</v>
      </c>
      <c r="L266" s="26">
        <f t="shared" si="48"/>
        <v>347</v>
      </c>
      <c r="M266" s="26">
        <f t="shared" si="48"/>
        <v>5</v>
      </c>
      <c r="N266" s="26">
        <f t="shared" si="48"/>
        <v>0</v>
      </c>
      <c r="O266" s="26">
        <f t="shared" si="48"/>
        <v>0</v>
      </c>
      <c r="P266" s="26">
        <f t="shared" si="48"/>
        <v>0</v>
      </c>
    </row>
    <row r="267" spans="1:16" s="16" customFormat="1" ht="15">
      <c r="A267" s="60">
        <v>1</v>
      </c>
      <c r="B267" s="62" t="s">
        <v>48</v>
      </c>
      <c r="C267" s="39" t="s">
        <v>99</v>
      </c>
      <c r="D267" s="42">
        <f t="shared" si="44"/>
        <v>70</v>
      </c>
      <c r="E267" s="14"/>
      <c r="F267" s="14"/>
      <c r="G267" s="15"/>
      <c r="H267" s="15"/>
      <c r="I267" s="26">
        <f t="shared" si="46"/>
        <v>70</v>
      </c>
      <c r="J267" s="15">
        <v>0</v>
      </c>
      <c r="K267" s="15">
        <v>60</v>
      </c>
      <c r="L267" s="15">
        <v>10</v>
      </c>
      <c r="M267" s="15">
        <v>0</v>
      </c>
      <c r="N267" s="15">
        <v>0</v>
      </c>
      <c r="O267" s="15">
        <v>0</v>
      </c>
      <c r="P267" s="15">
        <v>0</v>
      </c>
    </row>
    <row r="268" spans="1:16" s="16" customFormat="1" ht="15">
      <c r="A268" s="61"/>
      <c r="B268" s="63"/>
      <c r="C268" s="39" t="s">
        <v>51</v>
      </c>
      <c r="D268" s="42">
        <f t="shared" si="44"/>
        <v>70</v>
      </c>
      <c r="E268" s="14" t="s">
        <v>20</v>
      </c>
      <c r="F268" s="14">
        <v>20</v>
      </c>
      <c r="G268" s="15">
        <f>I267/F268</f>
        <v>3.5</v>
      </c>
      <c r="H268" s="15"/>
      <c r="I268" s="26">
        <f t="shared" si="46"/>
        <v>70</v>
      </c>
      <c r="J268" s="15">
        <v>0</v>
      </c>
      <c r="K268" s="15">
        <v>60</v>
      </c>
      <c r="L268" s="15">
        <v>10</v>
      </c>
      <c r="M268" s="15">
        <v>0</v>
      </c>
      <c r="N268" s="15">
        <v>0</v>
      </c>
      <c r="O268" s="15">
        <v>0</v>
      </c>
      <c r="P268" s="15">
        <v>0</v>
      </c>
    </row>
    <row r="269" spans="1:16" s="16" customFormat="1" ht="15">
      <c r="A269" s="60">
        <v>2</v>
      </c>
      <c r="B269" s="62" t="s">
        <v>49</v>
      </c>
      <c r="C269" s="39" t="s">
        <v>99</v>
      </c>
      <c r="D269" s="42">
        <f t="shared" si="44"/>
        <v>72</v>
      </c>
      <c r="E269" s="14"/>
      <c r="F269" s="14"/>
      <c r="G269" s="15"/>
      <c r="H269" s="15"/>
      <c r="I269" s="26">
        <f t="shared" si="46"/>
        <v>72</v>
      </c>
      <c r="J269" s="15">
        <v>0</v>
      </c>
      <c r="K269" s="15">
        <v>6</v>
      </c>
      <c r="L269" s="15">
        <v>66</v>
      </c>
      <c r="M269" s="15">
        <v>0</v>
      </c>
      <c r="N269" s="15">
        <v>0</v>
      </c>
      <c r="O269" s="15">
        <v>0</v>
      </c>
      <c r="P269" s="15">
        <v>0</v>
      </c>
    </row>
    <row r="270" spans="1:16" s="16" customFormat="1" ht="15">
      <c r="A270" s="61"/>
      <c r="B270" s="63"/>
      <c r="C270" s="39" t="s">
        <v>51</v>
      </c>
      <c r="D270" s="42">
        <f t="shared" si="44"/>
        <v>72</v>
      </c>
      <c r="E270" s="14" t="s">
        <v>28</v>
      </c>
      <c r="F270" s="14">
        <v>6</v>
      </c>
      <c r="G270" s="15">
        <v>12</v>
      </c>
      <c r="H270" s="15"/>
      <c r="I270" s="26">
        <f t="shared" si="46"/>
        <v>72</v>
      </c>
      <c r="J270" s="15">
        <v>0</v>
      </c>
      <c r="K270" s="15">
        <v>6</v>
      </c>
      <c r="L270" s="15">
        <v>66</v>
      </c>
      <c r="M270" s="15">
        <v>0</v>
      </c>
      <c r="N270" s="15">
        <v>0</v>
      </c>
      <c r="O270" s="15">
        <v>0</v>
      </c>
      <c r="P270" s="15">
        <v>0</v>
      </c>
    </row>
    <row r="271" spans="1:16" s="16" customFormat="1" ht="15">
      <c r="A271" s="60">
        <v>3</v>
      </c>
      <c r="B271" s="62" t="s">
        <v>138</v>
      </c>
      <c r="C271" s="39" t="s">
        <v>99</v>
      </c>
      <c r="D271" s="42">
        <f t="shared" si="44"/>
        <v>1</v>
      </c>
      <c r="E271" s="14"/>
      <c r="F271" s="14"/>
      <c r="G271" s="15"/>
      <c r="H271" s="15"/>
      <c r="I271" s="26">
        <f t="shared" si="46"/>
        <v>1</v>
      </c>
      <c r="J271" s="15">
        <v>0</v>
      </c>
      <c r="K271" s="15">
        <v>0</v>
      </c>
      <c r="L271" s="15">
        <v>1</v>
      </c>
      <c r="M271" s="15">
        <v>0</v>
      </c>
      <c r="N271" s="15">
        <v>0</v>
      </c>
      <c r="O271" s="15">
        <v>0</v>
      </c>
      <c r="P271" s="15">
        <v>0</v>
      </c>
    </row>
    <row r="272" spans="1:16" s="16" customFormat="1" ht="15">
      <c r="A272" s="61"/>
      <c r="B272" s="63"/>
      <c r="C272" s="39" t="s">
        <v>51</v>
      </c>
      <c r="D272" s="42">
        <f t="shared" si="44"/>
        <v>1</v>
      </c>
      <c r="E272" s="14"/>
      <c r="F272" s="14"/>
      <c r="G272" s="15"/>
      <c r="H272" s="15"/>
      <c r="I272" s="26">
        <f t="shared" si="46"/>
        <v>1</v>
      </c>
      <c r="J272" s="15">
        <v>0</v>
      </c>
      <c r="K272" s="15">
        <v>0</v>
      </c>
      <c r="L272" s="15">
        <v>1</v>
      </c>
      <c r="M272" s="15">
        <v>0</v>
      </c>
      <c r="N272" s="15">
        <v>0</v>
      </c>
      <c r="O272" s="15">
        <v>0</v>
      </c>
      <c r="P272" s="15">
        <v>0</v>
      </c>
    </row>
    <row r="273" spans="1:16" s="16" customFormat="1" ht="15">
      <c r="A273" s="60">
        <v>4</v>
      </c>
      <c r="B273" s="62" t="s">
        <v>64</v>
      </c>
      <c r="C273" s="39" t="s">
        <v>99</v>
      </c>
      <c r="D273" s="42">
        <f t="shared" si="44"/>
        <v>111</v>
      </c>
      <c r="E273" s="14"/>
      <c r="F273" s="14"/>
      <c r="G273" s="15"/>
      <c r="H273" s="15"/>
      <c r="I273" s="26">
        <f t="shared" si="46"/>
        <v>111</v>
      </c>
      <c r="J273" s="15">
        <v>0</v>
      </c>
      <c r="K273" s="15">
        <v>96</v>
      </c>
      <c r="L273" s="15">
        <v>15</v>
      </c>
      <c r="M273" s="15">
        <v>0</v>
      </c>
      <c r="N273" s="15">
        <v>0</v>
      </c>
      <c r="O273" s="15">
        <v>0</v>
      </c>
      <c r="P273" s="15">
        <v>0</v>
      </c>
    </row>
    <row r="274" spans="1:16" s="16" customFormat="1" ht="15">
      <c r="A274" s="61"/>
      <c r="B274" s="63"/>
      <c r="C274" s="39" t="s">
        <v>51</v>
      </c>
      <c r="D274" s="42">
        <f t="shared" si="44"/>
        <v>111</v>
      </c>
      <c r="E274" s="14"/>
      <c r="F274" s="14"/>
      <c r="G274" s="15"/>
      <c r="H274" s="15"/>
      <c r="I274" s="26">
        <f t="shared" si="46"/>
        <v>111</v>
      </c>
      <c r="J274" s="15">
        <v>0</v>
      </c>
      <c r="K274" s="15">
        <v>96</v>
      </c>
      <c r="L274" s="15">
        <v>15</v>
      </c>
      <c r="M274" s="15">
        <v>0</v>
      </c>
      <c r="N274" s="15">
        <v>0</v>
      </c>
      <c r="O274" s="15">
        <v>0</v>
      </c>
      <c r="P274" s="15">
        <v>0</v>
      </c>
    </row>
    <row r="275" spans="1:16" s="16" customFormat="1" ht="15">
      <c r="A275" s="60">
        <v>5</v>
      </c>
      <c r="B275" s="62" t="s">
        <v>117</v>
      </c>
      <c r="C275" s="39" t="s">
        <v>99</v>
      </c>
      <c r="D275" s="42">
        <f t="shared" si="44"/>
        <v>130</v>
      </c>
      <c r="E275" s="14"/>
      <c r="F275" s="14"/>
      <c r="G275" s="15"/>
      <c r="H275" s="15"/>
      <c r="I275" s="26">
        <f t="shared" si="46"/>
        <v>130</v>
      </c>
      <c r="J275" s="15">
        <v>0</v>
      </c>
      <c r="K275" s="15">
        <v>0</v>
      </c>
      <c r="L275" s="15">
        <v>130</v>
      </c>
      <c r="M275" s="15">
        <v>0</v>
      </c>
      <c r="N275" s="15">
        <v>0</v>
      </c>
      <c r="O275" s="15">
        <v>0</v>
      </c>
      <c r="P275" s="15">
        <v>0</v>
      </c>
    </row>
    <row r="276" spans="1:16" s="16" customFormat="1" ht="15">
      <c r="A276" s="61"/>
      <c r="B276" s="63"/>
      <c r="C276" s="39" t="s">
        <v>51</v>
      </c>
      <c r="D276" s="42">
        <f t="shared" si="44"/>
        <v>130</v>
      </c>
      <c r="E276" s="14"/>
      <c r="F276" s="14"/>
      <c r="G276" s="15"/>
      <c r="H276" s="15"/>
      <c r="I276" s="26">
        <f t="shared" si="46"/>
        <v>130</v>
      </c>
      <c r="J276" s="15">
        <v>0</v>
      </c>
      <c r="K276" s="15">
        <v>0</v>
      </c>
      <c r="L276" s="15">
        <v>130</v>
      </c>
      <c r="M276" s="15">
        <v>0</v>
      </c>
      <c r="N276" s="15">
        <v>0</v>
      </c>
      <c r="O276" s="15">
        <v>0</v>
      </c>
      <c r="P276" s="15">
        <v>0</v>
      </c>
    </row>
    <row r="277" spans="1:16" s="16" customFormat="1" ht="15">
      <c r="A277" s="60">
        <v>6</v>
      </c>
      <c r="B277" s="62" t="s">
        <v>97</v>
      </c>
      <c r="C277" s="39" t="s">
        <v>99</v>
      </c>
      <c r="D277" s="42">
        <f t="shared" si="44"/>
        <v>35</v>
      </c>
      <c r="E277" s="14"/>
      <c r="F277" s="14"/>
      <c r="G277" s="15"/>
      <c r="H277" s="15"/>
      <c r="I277" s="26">
        <f t="shared" si="46"/>
        <v>35</v>
      </c>
      <c r="J277" s="15">
        <v>0</v>
      </c>
      <c r="K277" s="15">
        <v>35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</row>
    <row r="278" spans="1:16" s="16" customFormat="1" ht="15">
      <c r="A278" s="61"/>
      <c r="B278" s="63"/>
      <c r="C278" s="39" t="s">
        <v>51</v>
      </c>
      <c r="D278" s="42">
        <f t="shared" si="44"/>
        <v>35</v>
      </c>
      <c r="E278" s="14"/>
      <c r="F278" s="14"/>
      <c r="G278" s="15"/>
      <c r="H278" s="15"/>
      <c r="I278" s="26">
        <f t="shared" si="46"/>
        <v>35</v>
      </c>
      <c r="J278" s="15">
        <v>0</v>
      </c>
      <c r="K278" s="15">
        <v>35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</row>
    <row r="279" spans="1:16" s="16" customFormat="1" ht="15">
      <c r="A279" s="60">
        <v>7</v>
      </c>
      <c r="B279" s="62" t="s">
        <v>98</v>
      </c>
      <c r="C279" s="39" t="s">
        <v>99</v>
      </c>
      <c r="D279" s="42">
        <f t="shared" si="44"/>
        <v>130</v>
      </c>
      <c r="E279" s="14"/>
      <c r="F279" s="14"/>
      <c r="G279" s="15"/>
      <c r="H279" s="15"/>
      <c r="I279" s="26">
        <f t="shared" si="46"/>
        <v>130</v>
      </c>
      <c r="J279" s="15">
        <v>0</v>
      </c>
      <c r="K279" s="15">
        <v>0</v>
      </c>
      <c r="L279" s="15">
        <v>125</v>
      </c>
      <c r="M279" s="15">
        <v>5</v>
      </c>
      <c r="N279" s="15">
        <v>0</v>
      </c>
      <c r="O279" s="15">
        <v>0</v>
      </c>
      <c r="P279" s="15">
        <v>0</v>
      </c>
    </row>
    <row r="280" spans="1:16" s="16" customFormat="1" ht="15">
      <c r="A280" s="61"/>
      <c r="B280" s="63"/>
      <c r="C280" s="39" t="s">
        <v>51</v>
      </c>
      <c r="D280" s="42">
        <f t="shared" si="44"/>
        <v>130</v>
      </c>
      <c r="E280" s="14"/>
      <c r="F280" s="14"/>
      <c r="G280" s="15"/>
      <c r="H280" s="15"/>
      <c r="I280" s="26">
        <f t="shared" si="46"/>
        <v>130</v>
      </c>
      <c r="J280" s="15">
        <v>0</v>
      </c>
      <c r="K280" s="15">
        <v>0</v>
      </c>
      <c r="L280" s="15">
        <v>125</v>
      </c>
      <c r="M280" s="15">
        <v>5</v>
      </c>
      <c r="N280" s="15">
        <v>0</v>
      </c>
      <c r="O280" s="15">
        <v>0</v>
      </c>
      <c r="P280" s="15">
        <v>0</v>
      </c>
    </row>
    <row r="281" spans="1:16" s="16" customFormat="1" ht="16.5" customHeight="1">
      <c r="A281" s="73" t="s">
        <v>7</v>
      </c>
      <c r="B281" s="67" t="s">
        <v>43</v>
      </c>
      <c r="C281" s="39" t="s">
        <v>99</v>
      </c>
      <c r="D281" s="42">
        <f t="shared" si="44"/>
        <v>1152</v>
      </c>
      <c r="E281" s="14"/>
      <c r="F281" s="14"/>
      <c r="G281" s="15"/>
      <c r="H281" s="15"/>
      <c r="I281" s="26">
        <f t="shared" si="46"/>
        <v>1152</v>
      </c>
      <c r="J281" s="26">
        <f>J283+J285+J289+J291+J293+J287</f>
        <v>0</v>
      </c>
      <c r="K281" s="26">
        <f aca="true" t="shared" si="49" ref="K281:P281">K283+K285+K289+K291+K293+K287</f>
        <v>0</v>
      </c>
      <c r="L281" s="26">
        <f t="shared" si="49"/>
        <v>1152</v>
      </c>
      <c r="M281" s="26">
        <f t="shared" si="49"/>
        <v>0</v>
      </c>
      <c r="N281" s="26">
        <f t="shared" si="49"/>
        <v>0</v>
      </c>
      <c r="O281" s="26">
        <f t="shared" si="49"/>
        <v>0</v>
      </c>
      <c r="P281" s="26">
        <f t="shared" si="49"/>
        <v>0</v>
      </c>
    </row>
    <row r="282" spans="1:16" s="16" customFormat="1" ht="17.25" customHeight="1">
      <c r="A282" s="74"/>
      <c r="B282" s="68"/>
      <c r="C282" s="39" t="s">
        <v>51</v>
      </c>
      <c r="D282" s="42">
        <f t="shared" si="44"/>
        <v>1152</v>
      </c>
      <c r="E282" s="14"/>
      <c r="F282" s="14"/>
      <c r="G282" s="15"/>
      <c r="H282" s="15"/>
      <c r="I282" s="26">
        <f t="shared" si="46"/>
        <v>1152</v>
      </c>
      <c r="J282" s="26">
        <f>J284+J286+J290+J292+J294+J288</f>
        <v>0</v>
      </c>
      <c r="K282" s="26">
        <f aca="true" t="shared" si="50" ref="K282:P282">K284+K286+K290+K292+K294+K288</f>
        <v>0</v>
      </c>
      <c r="L282" s="26">
        <f t="shared" si="50"/>
        <v>1152</v>
      </c>
      <c r="M282" s="26">
        <f t="shared" si="50"/>
        <v>0</v>
      </c>
      <c r="N282" s="26">
        <f t="shared" si="50"/>
        <v>0</v>
      </c>
      <c r="O282" s="26">
        <f t="shared" si="50"/>
        <v>0</v>
      </c>
      <c r="P282" s="26">
        <f t="shared" si="50"/>
        <v>0</v>
      </c>
    </row>
    <row r="283" spans="1:16" s="16" customFormat="1" ht="15">
      <c r="A283" s="60">
        <v>1</v>
      </c>
      <c r="B283" s="83" t="s">
        <v>139</v>
      </c>
      <c r="C283" s="39" t="s">
        <v>99</v>
      </c>
      <c r="D283" s="42">
        <f t="shared" si="44"/>
        <v>320</v>
      </c>
      <c r="E283" s="14"/>
      <c r="F283" s="14"/>
      <c r="G283" s="15"/>
      <c r="H283" s="15"/>
      <c r="I283" s="26">
        <f t="shared" si="46"/>
        <v>320</v>
      </c>
      <c r="J283" s="15">
        <v>0</v>
      </c>
      <c r="K283" s="15">
        <v>0</v>
      </c>
      <c r="L283" s="15">
        <v>320</v>
      </c>
      <c r="M283" s="15">
        <v>0</v>
      </c>
      <c r="N283" s="15">
        <v>0</v>
      </c>
      <c r="O283" s="15">
        <v>0</v>
      </c>
      <c r="P283" s="15">
        <v>0</v>
      </c>
    </row>
    <row r="284" spans="1:16" s="16" customFormat="1" ht="15">
      <c r="A284" s="61"/>
      <c r="B284" s="87"/>
      <c r="C284" s="39" t="s">
        <v>51</v>
      </c>
      <c r="D284" s="42">
        <f t="shared" si="44"/>
        <v>320</v>
      </c>
      <c r="E284" s="14"/>
      <c r="F284" s="14"/>
      <c r="G284" s="15"/>
      <c r="H284" s="15"/>
      <c r="I284" s="26">
        <f t="shared" si="46"/>
        <v>320</v>
      </c>
      <c r="J284" s="15">
        <v>0</v>
      </c>
      <c r="K284" s="15">
        <v>0</v>
      </c>
      <c r="L284" s="15">
        <v>320</v>
      </c>
      <c r="M284" s="15">
        <v>0</v>
      </c>
      <c r="N284" s="15">
        <v>0</v>
      </c>
      <c r="O284" s="15">
        <v>0</v>
      </c>
      <c r="P284" s="15">
        <v>0</v>
      </c>
    </row>
    <row r="285" spans="1:16" s="16" customFormat="1" ht="15">
      <c r="A285" s="60">
        <v>2</v>
      </c>
      <c r="B285" s="83" t="s">
        <v>65</v>
      </c>
      <c r="C285" s="39" t="s">
        <v>99</v>
      </c>
      <c r="D285" s="42">
        <f t="shared" si="44"/>
        <v>300</v>
      </c>
      <c r="E285" s="14"/>
      <c r="F285" s="14"/>
      <c r="G285" s="15"/>
      <c r="H285" s="15"/>
      <c r="I285" s="26">
        <f t="shared" si="46"/>
        <v>300</v>
      </c>
      <c r="J285" s="15">
        <v>0</v>
      </c>
      <c r="K285" s="15">
        <v>0</v>
      </c>
      <c r="L285" s="15">
        <v>300</v>
      </c>
      <c r="M285" s="15">
        <v>0</v>
      </c>
      <c r="N285" s="15">
        <v>0</v>
      </c>
      <c r="O285" s="15">
        <v>0</v>
      </c>
      <c r="P285" s="15">
        <v>0</v>
      </c>
    </row>
    <row r="286" spans="1:16" s="16" customFormat="1" ht="15">
      <c r="A286" s="61"/>
      <c r="B286" s="87"/>
      <c r="C286" s="39" t="s">
        <v>51</v>
      </c>
      <c r="D286" s="42">
        <f t="shared" si="44"/>
        <v>300</v>
      </c>
      <c r="E286" s="14"/>
      <c r="F286" s="14"/>
      <c r="G286" s="15"/>
      <c r="H286" s="15"/>
      <c r="I286" s="26">
        <f t="shared" si="46"/>
        <v>300</v>
      </c>
      <c r="J286" s="15">
        <v>0</v>
      </c>
      <c r="K286" s="15">
        <v>0</v>
      </c>
      <c r="L286" s="15">
        <v>300</v>
      </c>
      <c r="M286" s="15">
        <v>0</v>
      </c>
      <c r="N286" s="15">
        <v>0</v>
      </c>
      <c r="O286" s="15">
        <v>0</v>
      </c>
      <c r="P286" s="15">
        <v>0</v>
      </c>
    </row>
    <row r="287" spans="1:16" s="16" customFormat="1" ht="15">
      <c r="A287" s="60">
        <v>3</v>
      </c>
      <c r="B287" s="83" t="s">
        <v>140</v>
      </c>
      <c r="C287" s="39" t="s">
        <v>99</v>
      </c>
      <c r="D287" s="42">
        <f t="shared" si="44"/>
        <v>1</v>
      </c>
      <c r="E287" s="14"/>
      <c r="F287" s="14"/>
      <c r="G287" s="15"/>
      <c r="H287" s="15"/>
      <c r="I287" s="26">
        <f t="shared" si="46"/>
        <v>1</v>
      </c>
      <c r="J287" s="15">
        <v>0</v>
      </c>
      <c r="K287" s="15">
        <v>0</v>
      </c>
      <c r="L287" s="15">
        <v>1</v>
      </c>
      <c r="M287" s="15">
        <v>0</v>
      </c>
      <c r="N287" s="15">
        <v>0</v>
      </c>
      <c r="O287" s="15">
        <v>0</v>
      </c>
      <c r="P287" s="15">
        <v>0</v>
      </c>
    </row>
    <row r="288" spans="1:16" s="16" customFormat="1" ht="15">
      <c r="A288" s="61"/>
      <c r="B288" s="87"/>
      <c r="C288" s="39" t="s">
        <v>51</v>
      </c>
      <c r="D288" s="42">
        <f t="shared" si="44"/>
        <v>1</v>
      </c>
      <c r="E288" s="14"/>
      <c r="F288" s="14"/>
      <c r="G288" s="15"/>
      <c r="H288" s="15"/>
      <c r="I288" s="26">
        <f t="shared" si="46"/>
        <v>1</v>
      </c>
      <c r="J288" s="15">
        <v>0</v>
      </c>
      <c r="K288" s="15">
        <v>0</v>
      </c>
      <c r="L288" s="15">
        <v>1</v>
      </c>
      <c r="M288" s="15">
        <v>0</v>
      </c>
      <c r="N288" s="15">
        <v>0</v>
      </c>
      <c r="O288" s="15">
        <v>0</v>
      </c>
      <c r="P288" s="15">
        <v>0</v>
      </c>
    </row>
    <row r="289" spans="1:16" s="16" customFormat="1" ht="15">
      <c r="A289" s="60">
        <v>4</v>
      </c>
      <c r="B289" s="83" t="s">
        <v>66</v>
      </c>
      <c r="C289" s="39" t="s">
        <v>99</v>
      </c>
      <c r="D289" s="42">
        <f t="shared" si="44"/>
        <v>1</v>
      </c>
      <c r="E289" s="14"/>
      <c r="F289" s="14"/>
      <c r="G289" s="15"/>
      <c r="H289" s="15"/>
      <c r="I289" s="26">
        <f t="shared" si="46"/>
        <v>1</v>
      </c>
      <c r="J289" s="15">
        <v>0</v>
      </c>
      <c r="K289" s="15">
        <v>0</v>
      </c>
      <c r="L289" s="15">
        <v>1</v>
      </c>
      <c r="M289" s="15">
        <v>0</v>
      </c>
      <c r="N289" s="15">
        <v>0</v>
      </c>
      <c r="O289" s="15">
        <v>0</v>
      </c>
      <c r="P289" s="15">
        <v>0</v>
      </c>
    </row>
    <row r="290" spans="1:16" s="16" customFormat="1" ht="15">
      <c r="A290" s="61"/>
      <c r="B290" s="87"/>
      <c r="C290" s="39" t="s">
        <v>51</v>
      </c>
      <c r="D290" s="42">
        <f t="shared" si="44"/>
        <v>1</v>
      </c>
      <c r="E290" s="14"/>
      <c r="F290" s="14"/>
      <c r="G290" s="15"/>
      <c r="H290" s="15"/>
      <c r="I290" s="26">
        <f t="shared" si="46"/>
        <v>1</v>
      </c>
      <c r="J290" s="15">
        <v>0</v>
      </c>
      <c r="K290" s="15">
        <v>0</v>
      </c>
      <c r="L290" s="15">
        <v>1</v>
      </c>
      <c r="M290" s="15">
        <v>0</v>
      </c>
      <c r="N290" s="15">
        <v>0</v>
      </c>
      <c r="O290" s="15">
        <v>0</v>
      </c>
      <c r="P290" s="15">
        <v>0</v>
      </c>
    </row>
    <row r="291" spans="1:16" s="16" customFormat="1" ht="15">
      <c r="A291" s="60">
        <v>5</v>
      </c>
      <c r="B291" s="83" t="s">
        <v>67</v>
      </c>
      <c r="C291" s="39" t="s">
        <v>99</v>
      </c>
      <c r="D291" s="42">
        <f t="shared" si="44"/>
        <v>480</v>
      </c>
      <c r="E291" s="14"/>
      <c r="F291" s="14"/>
      <c r="G291" s="15"/>
      <c r="H291" s="15"/>
      <c r="I291" s="26">
        <f t="shared" si="46"/>
        <v>480</v>
      </c>
      <c r="J291" s="15">
        <v>0</v>
      </c>
      <c r="K291" s="15">
        <v>0</v>
      </c>
      <c r="L291" s="15">
        <v>480</v>
      </c>
      <c r="M291" s="15">
        <v>0</v>
      </c>
      <c r="N291" s="15">
        <v>0</v>
      </c>
      <c r="O291" s="15">
        <v>0</v>
      </c>
      <c r="P291" s="15">
        <v>0</v>
      </c>
    </row>
    <row r="292" spans="1:16" s="16" customFormat="1" ht="15">
      <c r="A292" s="61"/>
      <c r="B292" s="87"/>
      <c r="C292" s="39" t="s">
        <v>51</v>
      </c>
      <c r="D292" s="42">
        <f t="shared" si="44"/>
        <v>480</v>
      </c>
      <c r="E292" s="14"/>
      <c r="F292" s="14"/>
      <c r="G292" s="15"/>
      <c r="H292" s="15"/>
      <c r="I292" s="26">
        <f t="shared" si="46"/>
        <v>480</v>
      </c>
      <c r="J292" s="15">
        <v>0</v>
      </c>
      <c r="K292" s="15">
        <v>0</v>
      </c>
      <c r="L292" s="15">
        <v>480</v>
      </c>
      <c r="M292" s="15">
        <v>0</v>
      </c>
      <c r="N292" s="15">
        <v>0</v>
      </c>
      <c r="O292" s="15">
        <v>0</v>
      </c>
      <c r="P292" s="15">
        <v>0</v>
      </c>
    </row>
    <row r="293" spans="1:16" s="16" customFormat="1" ht="15">
      <c r="A293" s="60">
        <v>6</v>
      </c>
      <c r="B293" s="83" t="s">
        <v>68</v>
      </c>
      <c r="C293" s="39" t="s">
        <v>99</v>
      </c>
      <c r="D293" s="42">
        <f t="shared" si="44"/>
        <v>50</v>
      </c>
      <c r="E293" s="14"/>
      <c r="F293" s="14"/>
      <c r="G293" s="15"/>
      <c r="H293" s="15"/>
      <c r="I293" s="26">
        <f t="shared" si="46"/>
        <v>50</v>
      </c>
      <c r="J293" s="15">
        <v>0</v>
      </c>
      <c r="K293" s="15">
        <v>0</v>
      </c>
      <c r="L293" s="15">
        <v>50</v>
      </c>
      <c r="M293" s="15">
        <v>0</v>
      </c>
      <c r="N293" s="15">
        <v>0</v>
      </c>
      <c r="O293" s="15">
        <v>0</v>
      </c>
      <c r="P293" s="15">
        <v>0</v>
      </c>
    </row>
    <row r="294" spans="1:16" s="16" customFormat="1" ht="15">
      <c r="A294" s="61"/>
      <c r="B294" s="87"/>
      <c r="C294" s="39" t="s">
        <v>51</v>
      </c>
      <c r="D294" s="42">
        <f t="shared" si="44"/>
        <v>50</v>
      </c>
      <c r="E294" s="14"/>
      <c r="F294" s="14"/>
      <c r="G294" s="15"/>
      <c r="H294" s="15"/>
      <c r="I294" s="26">
        <f t="shared" si="46"/>
        <v>50</v>
      </c>
      <c r="J294" s="15">
        <v>0</v>
      </c>
      <c r="K294" s="15">
        <v>0</v>
      </c>
      <c r="L294" s="15">
        <v>50</v>
      </c>
      <c r="M294" s="15">
        <v>0</v>
      </c>
      <c r="N294" s="15">
        <v>0</v>
      </c>
      <c r="O294" s="15">
        <v>0</v>
      </c>
      <c r="P294" s="15">
        <v>0</v>
      </c>
    </row>
    <row r="295" spans="1:16" s="16" customFormat="1" ht="21.75" customHeight="1">
      <c r="A295" s="73" t="s">
        <v>9</v>
      </c>
      <c r="B295" s="69" t="s">
        <v>44</v>
      </c>
      <c r="C295" s="39" t="s">
        <v>99</v>
      </c>
      <c r="D295" s="42">
        <f t="shared" si="44"/>
        <v>9480</v>
      </c>
      <c r="E295" s="14"/>
      <c r="F295" s="14"/>
      <c r="G295" s="15"/>
      <c r="H295" s="15"/>
      <c r="I295" s="26">
        <f t="shared" si="46"/>
        <v>9480</v>
      </c>
      <c r="J295" s="26">
        <f>J297+J299+J301+J303+J305+J307+J309+J311+J313+J317+J319+J315+J321</f>
        <v>0</v>
      </c>
      <c r="K295" s="26">
        <f aca="true" t="shared" si="51" ref="K295:P295">K297+K299+K301+K303+K305+K307+K309+K311+K313+K317+K319+K315+K321</f>
        <v>0</v>
      </c>
      <c r="L295" s="26">
        <f t="shared" si="51"/>
        <v>5360</v>
      </c>
      <c r="M295" s="26">
        <f t="shared" si="51"/>
        <v>4120</v>
      </c>
      <c r="N295" s="26">
        <f t="shared" si="51"/>
        <v>0</v>
      </c>
      <c r="O295" s="26">
        <f t="shared" si="51"/>
        <v>0</v>
      </c>
      <c r="P295" s="26">
        <f t="shared" si="51"/>
        <v>0</v>
      </c>
    </row>
    <row r="296" spans="1:16" s="16" customFormat="1" ht="24.75" customHeight="1">
      <c r="A296" s="74"/>
      <c r="B296" s="70"/>
      <c r="C296" s="39" t="s">
        <v>51</v>
      </c>
      <c r="D296" s="42">
        <f t="shared" si="44"/>
        <v>9480</v>
      </c>
      <c r="E296" s="14"/>
      <c r="F296" s="14"/>
      <c r="G296" s="15"/>
      <c r="H296" s="15"/>
      <c r="I296" s="26">
        <f t="shared" si="46"/>
        <v>9480</v>
      </c>
      <c r="J296" s="26">
        <f>J298+J300+J302+J304+J306+J308+J310+J312+J314+J318+J320+J316+J322</f>
        <v>0</v>
      </c>
      <c r="K296" s="26">
        <f aca="true" t="shared" si="52" ref="K296:P296">K298+K300+K302+K304+K306+K308+K310+K312+K314+K318+K320+K316+K322</f>
        <v>0</v>
      </c>
      <c r="L296" s="26">
        <f t="shared" si="52"/>
        <v>5360</v>
      </c>
      <c r="M296" s="26">
        <f t="shared" si="52"/>
        <v>4120</v>
      </c>
      <c r="N296" s="26">
        <f t="shared" si="52"/>
        <v>0</v>
      </c>
      <c r="O296" s="26">
        <f t="shared" si="52"/>
        <v>0</v>
      </c>
      <c r="P296" s="26">
        <f t="shared" si="52"/>
        <v>0</v>
      </c>
    </row>
    <row r="297" spans="1:16" s="16" customFormat="1" ht="15">
      <c r="A297" s="60">
        <v>1</v>
      </c>
      <c r="B297" s="64" t="s">
        <v>69</v>
      </c>
      <c r="C297" s="39" t="s">
        <v>99</v>
      </c>
      <c r="D297" s="42">
        <f t="shared" si="44"/>
        <v>1</v>
      </c>
      <c r="E297" s="14"/>
      <c r="F297" s="14"/>
      <c r="G297" s="15"/>
      <c r="H297" s="15"/>
      <c r="I297" s="26">
        <f t="shared" si="46"/>
        <v>1</v>
      </c>
      <c r="J297" s="15">
        <v>0</v>
      </c>
      <c r="K297" s="15">
        <v>0</v>
      </c>
      <c r="L297" s="15">
        <v>1</v>
      </c>
      <c r="M297" s="15">
        <v>0</v>
      </c>
      <c r="N297" s="15">
        <v>0</v>
      </c>
      <c r="O297" s="15">
        <v>0</v>
      </c>
      <c r="P297" s="15">
        <v>0</v>
      </c>
    </row>
    <row r="298" spans="1:16" s="16" customFormat="1" ht="15">
      <c r="A298" s="61"/>
      <c r="B298" s="65"/>
      <c r="C298" s="39" t="s">
        <v>51</v>
      </c>
      <c r="D298" s="42">
        <f t="shared" si="44"/>
        <v>1</v>
      </c>
      <c r="E298" s="14"/>
      <c r="F298" s="14"/>
      <c r="G298" s="15"/>
      <c r="H298" s="15"/>
      <c r="I298" s="26">
        <f t="shared" si="46"/>
        <v>1</v>
      </c>
      <c r="J298" s="15">
        <v>0</v>
      </c>
      <c r="K298" s="15">
        <v>0</v>
      </c>
      <c r="L298" s="15">
        <v>1</v>
      </c>
      <c r="M298" s="15">
        <v>0</v>
      </c>
      <c r="N298" s="15">
        <v>0</v>
      </c>
      <c r="O298" s="15">
        <v>0</v>
      </c>
      <c r="P298" s="15">
        <v>0</v>
      </c>
    </row>
    <row r="299" spans="1:16" s="16" customFormat="1" ht="15">
      <c r="A299" s="60">
        <v>2</v>
      </c>
      <c r="B299" s="64" t="s">
        <v>70</v>
      </c>
      <c r="C299" s="39" t="s">
        <v>99</v>
      </c>
      <c r="D299" s="42">
        <f t="shared" si="44"/>
        <v>125</v>
      </c>
      <c r="E299" s="14"/>
      <c r="F299" s="14"/>
      <c r="G299" s="15"/>
      <c r="H299" s="15"/>
      <c r="I299" s="26">
        <f t="shared" si="46"/>
        <v>125</v>
      </c>
      <c r="J299" s="15">
        <v>0</v>
      </c>
      <c r="K299" s="15">
        <v>0</v>
      </c>
      <c r="L299" s="15">
        <v>125</v>
      </c>
      <c r="M299" s="15">
        <v>0</v>
      </c>
      <c r="N299" s="15">
        <v>0</v>
      </c>
      <c r="O299" s="15">
        <v>0</v>
      </c>
      <c r="P299" s="15">
        <v>0</v>
      </c>
    </row>
    <row r="300" spans="1:16" s="16" customFormat="1" ht="15">
      <c r="A300" s="61"/>
      <c r="B300" s="65"/>
      <c r="C300" s="39" t="s">
        <v>51</v>
      </c>
      <c r="D300" s="42">
        <f t="shared" si="44"/>
        <v>125</v>
      </c>
      <c r="E300" s="14"/>
      <c r="F300" s="14"/>
      <c r="G300" s="15"/>
      <c r="H300" s="15"/>
      <c r="I300" s="26">
        <f t="shared" si="46"/>
        <v>125</v>
      </c>
      <c r="J300" s="15">
        <v>0</v>
      </c>
      <c r="K300" s="15">
        <v>0</v>
      </c>
      <c r="L300" s="15">
        <v>125</v>
      </c>
      <c r="M300" s="15">
        <v>0</v>
      </c>
      <c r="N300" s="15">
        <v>0</v>
      </c>
      <c r="O300" s="15">
        <v>0</v>
      </c>
      <c r="P300" s="15">
        <v>0</v>
      </c>
    </row>
    <row r="301" spans="1:16" s="16" customFormat="1" ht="15">
      <c r="A301" s="60">
        <v>3</v>
      </c>
      <c r="B301" s="64" t="s">
        <v>71</v>
      </c>
      <c r="C301" s="39" t="s">
        <v>99</v>
      </c>
      <c r="D301" s="42">
        <f t="shared" si="44"/>
        <v>7200</v>
      </c>
      <c r="E301" s="14"/>
      <c r="F301" s="14"/>
      <c r="G301" s="15"/>
      <c r="H301" s="15"/>
      <c r="I301" s="26">
        <f t="shared" si="46"/>
        <v>7200</v>
      </c>
      <c r="J301" s="15">
        <v>0</v>
      </c>
      <c r="K301" s="15">
        <v>0</v>
      </c>
      <c r="L301" s="15">
        <v>3200</v>
      </c>
      <c r="M301" s="15">
        <v>4000</v>
      </c>
      <c r="N301" s="15">
        <v>0</v>
      </c>
      <c r="O301" s="15">
        <v>0</v>
      </c>
      <c r="P301" s="15">
        <v>0</v>
      </c>
    </row>
    <row r="302" spans="1:16" s="16" customFormat="1" ht="15">
      <c r="A302" s="61"/>
      <c r="B302" s="65"/>
      <c r="C302" s="39" t="s">
        <v>51</v>
      </c>
      <c r="D302" s="42">
        <f t="shared" si="44"/>
        <v>7200</v>
      </c>
      <c r="E302" s="14"/>
      <c r="F302" s="14"/>
      <c r="G302" s="15"/>
      <c r="H302" s="15"/>
      <c r="I302" s="26">
        <f t="shared" si="46"/>
        <v>7200</v>
      </c>
      <c r="J302" s="15">
        <v>0</v>
      </c>
      <c r="K302" s="15">
        <v>0</v>
      </c>
      <c r="L302" s="15">
        <v>3200</v>
      </c>
      <c r="M302" s="15">
        <v>4000</v>
      </c>
      <c r="N302" s="15">
        <v>0</v>
      </c>
      <c r="O302" s="15">
        <v>0</v>
      </c>
      <c r="P302" s="15">
        <v>0</v>
      </c>
    </row>
    <row r="303" spans="1:16" s="16" customFormat="1" ht="15">
      <c r="A303" s="60">
        <v>4</v>
      </c>
      <c r="B303" s="64" t="s">
        <v>72</v>
      </c>
      <c r="C303" s="39" t="s">
        <v>99</v>
      </c>
      <c r="D303" s="42">
        <f t="shared" si="44"/>
        <v>1</v>
      </c>
      <c r="E303" s="14"/>
      <c r="F303" s="14"/>
      <c r="G303" s="15"/>
      <c r="H303" s="15"/>
      <c r="I303" s="26">
        <f t="shared" si="46"/>
        <v>1</v>
      </c>
      <c r="J303" s="15">
        <v>0</v>
      </c>
      <c r="K303" s="15">
        <v>0</v>
      </c>
      <c r="L303" s="15">
        <v>1</v>
      </c>
      <c r="M303" s="15">
        <v>0</v>
      </c>
      <c r="N303" s="15">
        <v>0</v>
      </c>
      <c r="O303" s="15">
        <v>0</v>
      </c>
      <c r="P303" s="15">
        <v>0</v>
      </c>
    </row>
    <row r="304" spans="1:16" s="16" customFormat="1" ht="15">
      <c r="A304" s="61"/>
      <c r="B304" s="65"/>
      <c r="C304" s="39" t="s">
        <v>51</v>
      </c>
      <c r="D304" s="42">
        <f t="shared" si="44"/>
        <v>1</v>
      </c>
      <c r="E304" s="14"/>
      <c r="F304" s="14"/>
      <c r="G304" s="15"/>
      <c r="H304" s="15"/>
      <c r="I304" s="26">
        <f t="shared" si="46"/>
        <v>1</v>
      </c>
      <c r="J304" s="15">
        <v>0</v>
      </c>
      <c r="K304" s="15">
        <v>0</v>
      </c>
      <c r="L304" s="15">
        <v>1</v>
      </c>
      <c r="M304" s="15">
        <v>0</v>
      </c>
      <c r="N304" s="15">
        <v>0</v>
      </c>
      <c r="O304" s="15">
        <v>0</v>
      </c>
      <c r="P304" s="15">
        <v>0</v>
      </c>
    </row>
    <row r="305" spans="1:16" s="16" customFormat="1" ht="15">
      <c r="A305" s="60">
        <v>5</v>
      </c>
      <c r="B305" s="64" t="s">
        <v>73</v>
      </c>
      <c r="C305" s="39" t="s">
        <v>99</v>
      </c>
      <c r="D305" s="42">
        <f t="shared" si="44"/>
        <v>500</v>
      </c>
      <c r="E305" s="14"/>
      <c r="F305" s="14"/>
      <c r="G305" s="15"/>
      <c r="H305" s="15"/>
      <c r="I305" s="26">
        <f t="shared" si="46"/>
        <v>500</v>
      </c>
      <c r="J305" s="15">
        <v>0</v>
      </c>
      <c r="K305" s="15">
        <v>0</v>
      </c>
      <c r="L305" s="15">
        <v>500</v>
      </c>
      <c r="M305" s="15">
        <v>0</v>
      </c>
      <c r="N305" s="15">
        <v>0</v>
      </c>
      <c r="O305" s="15">
        <v>0</v>
      </c>
      <c r="P305" s="15">
        <v>0</v>
      </c>
    </row>
    <row r="306" spans="1:16" s="16" customFormat="1" ht="15">
      <c r="A306" s="61"/>
      <c r="B306" s="65"/>
      <c r="C306" s="39" t="s">
        <v>51</v>
      </c>
      <c r="D306" s="42">
        <f t="shared" si="44"/>
        <v>500</v>
      </c>
      <c r="E306" s="14"/>
      <c r="F306" s="14"/>
      <c r="G306" s="15"/>
      <c r="H306" s="15"/>
      <c r="I306" s="26">
        <f t="shared" si="46"/>
        <v>500</v>
      </c>
      <c r="J306" s="15">
        <v>0</v>
      </c>
      <c r="K306" s="15">
        <v>0</v>
      </c>
      <c r="L306" s="15">
        <v>500</v>
      </c>
      <c r="M306" s="15">
        <v>0</v>
      </c>
      <c r="N306" s="15">
        <v>0</v>
      </c>
      <c r="O306" s="15">
        <v>0</v>
      </c>
      <c r="P306" s="15">
        <v>0</v>
      </c>
    </row>
    <row r="307" spans="1:16" s="16" customFormat="1" ht="15">
      <c r="A307" s="60">
        <v>6</v>
      </c>
      <c r="B307" s="64" t="s">
        <v>74</v>
      </c>
      <c r="C307" s="39" t="s">
        <v>99</v>
      </c>
      <c r="D307" s="42">
        <f t="shared" si="44"/>
        <v>400</v>
      </c>
      <c r="E307" s="14"/>
      <c r="F307" s="14"/>
      <c r="G307" s="15"/>
      <c r="H307" s="15"/>
      <c r="I307" s="26">
        <f t="shared" si="46"/>
        <v>400</v>
      </c>
      <c r="J307" s="15">
        <v>0</v>
      </c>
      <c r="K307" s="15">
        <v>0</v>
      </c>
      <c r="L307" s="15">
        <v>400</v>
      </c>
      <c r="M307" s="15">
        <v>0</v>
      </c>
      <c r="N307" s="15">
        <v>0</v>
      </c>
      <c r="O307" s="15">
        <v>0</v>
      </c>
      <c r="P307" s="15">
        <v>0</v>
      </c>
    </row>
    <row r="308" spans="1:16" s="16" customFormat="1" ht="15">
      <c r="A308" s="61"/>
      <c r="B308" s="65"/>
      <c r="C308" s="39" t="s">
        <v>51</v>
      </c>
      <c r="D308" s="42">
        <f t="shared" si="44"/>
        <v>400</v>
      </c>
      <c r="E308" s="14"/>
      <c r="F308" s="14"/>
      <c r="G308" s="15"/>
      <c r="H308" s="15"/>
      <c r="I308" s="26">
        <f t="shared" si="46"/>
        <v>400</v>
      </c>
      <c r="J308" s="15">
        <v>0</v>
      </c>
      <c r="K308" s="15">
        <v>0</v>
      </c>
      <c r="L308" s="15">
        <v>400</v>
      </c>
      <c r="M308" s="15">
        <v>0</v>
      </c>
      <c r="N308" s="15">
        <v>0</v>
      </c>
      <c r="O308" s="15">
        <v>0</v>
      </c>
      <c r="P308" s="15">
        <v>0</v>
      </c>
    </row>
    <row r="309" spans="1:16" s="16" customFormat="1" ht="15">
      <c r="A309" s="60">
        <v>7</v>
      </c>
      <c r="B309" s="64" t="s">
        <v>141</v>
      </c>
      <c r="C309" s="39" t="s">
        <v>99</v>
      </c>
      <c r="D309" s="42">
        <f t="shared" si="44"/>
        <v>10</v>
      </c>
      <c r="E309" s="14"/>
      <c r="F309" s="14"/>
      <c r="G309" s="15"/>
      <c r="H309" s="15"/>
      <c r="I309" s="26">
        <f t="shared" si="46"/>
        <v>10</v>
      </c>
      <c r="J309" s="15">
        <v>0</v>
      </c>
      <c r="K309" s="15">
        <v>0</v>
      </c>
      <c r="L309" s="15">
        <v>10</v>
      </c>
      <c r="M309" s="15">
        <v>0</v>
      </c>
      <c r="N309" s="15">
        <v>0</v>
      </c>
      <c r="O309" s="15">
        <v>0</v>
      </c>
      <c r="P309" s="15">
        <v>0</v>
      </c>
    </row>
    <row r="310" spans="1:16" s="16" customFormat="1" ht="15">
      <c r="A310" s="61"/>
      <c r="B310" s="65"/>
      <c r="C310" s="39" t="s">
        <v>51</v>
      </c>
      <c r="D310" s="42">
        <f t="shared" si="44"/>
        <v>10</v>
      </c>
      <c r="E310" s="14"/>
      <c r="F310" s="14"/>
      <c r="G310" s="15"/>
      <c r="H310" s="15"/>
      <c r="I310" s="26">
        <f t="shared" si="46"/>
        <v>10</v>
      </c>
      <c r="J310" s="15">
        <v>0</v>
      </c>
      <c r="K310" s="15">
        <v>0</v>
      </c>
      <c r="L310" s="15">
        <v>10</v>
      </c>
      <c r="M310" s="15">
        <v>0</v>
      </c>
      <c r="N310" s="15">
        <v>0</v>
      </c>
      <c r="O310" s="15">
        <v>0</v>
      </c>
      <c r="P310" s="15">
        <v>0</v>
      </c>
    </row>
    <row r="311" spans="1:16" s="16" customFormat="1" ht="15">
      <c r="A311" s="60">
        <v>8</v>
      </c>
      <c r="B311" s="64" t="s">
        <v>75</v>
      </c>
      <c r="C311" s="39" t="s">
        <v>99</v>
      </c>
      <c r="D311" s="42">
        <f t="shared" si="44"/>
        <v>18</v>
      </c>
      <c r="E311" s="14"/>
      <c r="F311" s="14"/>
      <c r="G311" s="15"/>
      <c r="H311" s="15"/>
      <c r="I311" s="26">
        <f t="shared" si="46"/>
        <v>18</v>
      </c>
      <c r="J311" s="15">
        <v>0</v>
      </c>
      <c r="K311" s="15">
        <v>0</v>
      </c>
      <c r="L311" s="15">
        <v>18</v>
      </c>
      <c r="M311" s="15">
        <v>0</v>
      </c>
      <c r="N311" s="15">
        <v>0</v>
      </c>
      <c r="O311" s="15">
        <v>0</v>
      </c>
      <c r="P311" s="15">
        <v>0</v>
      </c>
    </row>
    <row r="312" spans="1:16" s="16" customFormat="1" ht="15">
      <c r="A312" s="61"/>
      <c r="B312" s="65"/>
      <c r="C312" s="39" t="s">
        <v>51</v>
      </c>
      <c r="D312" s="42">
        <f t="shared" si="44"/>
        <v>18</v>
      </c>
      <c r="E312" s="14"/>
      <c r="F312" s="14"/>
      <c r="G312" s="15"/>
      <c r="H312" s="15"/>
      <c r="I312" s="26">
        <f t="shared" si="46"/>
        <v>18</v>
      </c>
      <c r="J312" s="15">
        <v>0</v>
      </c>
      <c r="K312" s="15">
        <v>0</v>
      </c>
      <c r="L312" s="15">
        <v>18</v>
      </c>
      <c r="M312" s="15">
        <v>0</v>
      </c>
      <c r="N312" s="15">
        <v>0</v>
      </c>
      <c r="O312" s="15">
        <v>0</v>
      </c>
      <c r="P312" s="15">
        <v>0</v>
      </c>
    </row>
    <row r="313" spans="1:16" s="16" customFormat="1" ht="15">
      <c r="A313" s="60">
        <v>9</v>
      </c>
      <c r="B313" s="64" t="s">
        <v>113</v>
      </c>
      <c r="C313" s="39" t="s">
        <v>99</v>
      </c>
      <c r="D313" s="42">
        <f t="shared" si="44"/>
        <v>5</v>
      </c>
      <c r="E313" s="14"/>
      <c r="F313" s="14"/>
      <c r="G313" s="15"/>
      <c r="H313" s="15"/>
      <c r="I313" s="26">
        <f t="shared" si="46"/>
        <v>5</v>
      </c>
      <c r="J313" s="15">
        <v>0</v>
      </c>
      <c r="K313" s="15">
        <v>0</v>
      </c>
      <c r="L313" s="15">
        <v>5</v>
      </c>
      <c r="M313" s="15">
        <v>0</v>
      </c>
      <c r="N313" s="15">
        <v>0</v>
      </c>
      <c r="O313" s="15">
        <v>0</v>
      </c>
      <c r="P313" s="15">
        <v>0</v>
      </c>
    </row>
    <row r="314" spans="1:16" s="16" customFormat="1" ht="15">
      <c r="A314" s="61"/>
      <c r="B314" s="65"/>
      <c r="C314" s="39" t="s">
        <v>51</v>
      </c>
      <c r="D314" s="42">
        <f t="shared" si="44"/>
        <v>5</v>
      </c>
      <c r="E314" s="14"/>
      <c r="F314" s="14"/>
      <c r="G314" s="15"/>
      <c r="H314" s="15"/>
      <c r="I314" s="26">
        <f t="shared" si="46"/>
        <v>5</v>
      </c>
      <c r="J314" s="15">
        <v>0</v>
      </c>
      <c r="K314" s="15">
        <v>0</v>
      </c>
      <c r="L314" s="15">
        <v>5</v>
      </c>
      <c r="M314" s="15">
        <v>0</v>
      </c>
      <c r="N314" s="15">
        <v>0</v>
      </c>
      <c r="O314" s="15">
        <v>0</v>
      </c>
      <c r="P314" s="15">
        <v>0</v>
      </c>
    </row>
    <row r="315" spans="1:16" s="16" customFormat="1" ht="15">
      <c r="A315" s="60">
        <v>10</v>
      </c>
      <c r="B315" s="64" t="s">
        <v>142</v>
      </c>
      <c r="C315" s="39" t="s">
        <v>99</v>
      </c>
      <c r="D315" s="42">
        <f t="shared" si="44"/>
        <v>150</v>
      </c>
      <c r="E315" s="14"/>
      <c r="F315" s="14"/>
      <c r="G315" s="15"/>
      <c r="H315" s="15"/>
      <c r="I315" s="26">
        <f t="shared" si="46"/>
        <v>150</v>
      </c>
      <c r="J315" s="15">
        <v>0</v>
      </c>
      <c r="K315" s="15">
        <v>0</v>
      </c>
      <c r="L315" s="15">
        <v>30</v>
      </c>
      <c r="M315" s="15">
        <v>120</v>
      </c>
      <c r="N315" s="15">
        <v>0</v>
      </c>
      <c r="O315" s="15">
        <v>0</v>
      </c>
      <c r="P315" s="15">
        <v>0</v>
      </c>
    </row>
    <row r="316" spans="1:16" s="16" customFormat="1" ht="15">
      <c r="A316" s="61"/>
      <c r="B316" s="65"/>
      <c r="C316" s="39" t="s">
        <v>51</v>
      </c>
      <c r="D316" s="42">
        <f t="shared" si="44"/>
        <v>150</v>
      </c>
      <c r="E316" s="14"/>
      <c r="F316" s="14"/>
      <c r="G316" s="15"/>
      <c r="H316" s="15"/>
      <c r="I316" s="26">
        <f t="shared" si="46"/>
        <v>150</v>
      </c>
      <c r="J316" s="15">
        <v>0</v>
      </c>
      <c r="K316" s="15">
        <v>0</v>
      </c>
      <c r="L316" s="15">
        <v>30</v>
      </c>
      <c r="M316" s="15">
        <v>120</v>
      </c>
      <c r="N316" s="15">
        <v>0</v>
      </c>
      <c r="O316" s="15">
        <v>0</v>
      </c>
      <c r="P316" s="15">
        <v>0</v>
      </c>
    </row>
    <row r="317" spans="1:16" s="16" customFormat="1" ht="15">
      <c r="A317" s="60">
        <v>11</v>
      </c>
      <c r="B317" s="64" t="s">
        <v>114</v>
      </c>
      <c r="C317" s="39" t="s">
        <v>99</v>
      </c>
      <c r="D317" s="42">
        <f t="shared" si="44"/>
        <v>135</v>
      </c>
      <c r="E317" s="14"/>
      <c r="F317" s="14"/>
      <c r="G317" s="15"/>
      <c r="H317" s="15"/>
      <c r="I317" s="26">
        <f t="shared" si="46"/>
        <v>135</v>
      </c>
      <c r="J317" s="15">
        <v>0</v>
      </c>
      <c r="K317" s="15">
        <v>0</v>
      </c>
      <c r="L317" s="15">
        <v>135</v>
      </c>
      <c r="M317" s="15">
        <v>0</v>
      </c>
      <c r="N317" s="15">
        <v>0</v>
      </c>
      <c r="O317" s="15">
        <v>0</v>
      </c>
      <c r="P317" s="15">
        <v>0</v>
      </c>
    </row>
    <row r="318" spans="1:16" s="16" customFormat="1" ht="15">
      <c r="A318" s="61"/>
      <c r="B318" s="65"/>
      <c r="C318" s="39" t="s">
        <v>51</v>
      </c>
      <c r="D318" s="42">
        <f t="shared" si="44"/>
        <v>135</v>
      </c>
      <c r="E318" s="14"/>
      <c r="F318" s="14"/>
      <c r="G318" s="15"/>
      <c r="H318" s="15"/>
      <c r="I318" s="26">
        <f t="shared" si="46"/>
        <v>135</v>
      </c>
      <c r="J318" s="15">
        <v>0</v>
      </c>
      <c r="K318" s="15">
        <v>0</v>
      </c>
      <c r="L318" s="15">
        <v>135</v>
      </c>
      <c r="M318" s="15">
        <v>0</v>
      </c>
      <c r="N318" s="15">
        <v>0</v>
      </c>
      <c r="O318" s="15">
        <v>0</v>
      </c>
      <c r="P318" s="15">
        <v>0</v>
      </c>
    </row>
    <row r="319" spans="1:16" s="16" customFormat="1" ht="15">
      <c r="A319" s="60">
        <v>12</v>
      </c>
      <c r="B319" s="64" t="s">
        <v>115</v>
      </c>
      <c r="C319" s="39" t="s">
        <v>99</v>
      </c>
      <c r="D319" s="42">
        <f t="shared" si="44"/>
        <v>800</v>
      </c>
      <c r="E319" s="14"/>
      <c r="F319" s="14"/>
      <c r="G319" s="15"/>
      <c r="H319" s="15"/>
      <c r="I319" s="26">
        <f t="shared" si="46"/>
        <v>800</v>
      </c>
      <c r="J319" s="15">
        <v>0</v>
      </c>
      <c r="K319" s="15">
        <v>0</v>
      </c>
      <c r="L319" s="15">
        <v>800</v>
      </c>
      <c r="M319" s="15">
        <v>0</v>
      </c>
      <c r="N319" s="15">
        <v>0</v>
      </c>
      <c r="O319" s="15">
        <v>0</v>
      </c>
      <c r="P319" s="15">
        <v>0</v>
      </c>
    </row>
    <row r="320" spans="1:16" s="16" customFormat="1" ht="15">
      <c r="A320" s="61"/>
      <c r="B320" s="65"/>
      <c r="C320" s="39" t="s">
        <v>51</v>
      </c>
      <c r="D320" s="42">
        <f t="shared" si="44"/>
        <v>800</v>
      </c>
      <c r="E320" s="14"/>
      <c r="F320" s="14"/>
      <c r="G320" s="15"/>
      <c r="H320" s="15"/>
      <c r="I320" s="26">
        <f t="shared" si="46"/>
        <v>800</v>
      </c>
      <c r="J320" s="15">
        <v>0</v>
      </c>
      <c r="K320" s="15">
        <v>0</v>
      </c>
      <c r="L320" s="15">
        <v>800</v>
      </c>
      <c r="M320" s="15">
        <v>0</v>
      </c>
      <c r="N320" s="15">
        <v>0</v>
      </c>
      <c r="O320" s="15">
        <v>0</v>
      </c>
      <c r="P320" s="15">
        <v>0</v>
      </c>
    </row>
    <row r="321" spans="1:16" s="16" customFormat="1" ht="15">
      <c r="A321" s="60">
        <v>13</v>
      </c>
      <c r="B321" s="64" t="s">
        <v>145</v>
      </c>
      <c r="C321" s="39" t="s">
        <v>99</v>
      </c>
      <c r="D321" s="42">
        <f t="shared" si="44"/>
        <v>135</v>
      </c>
      <c r="E321" s="14"/>
      <c r="F321" s="14"/>
      <c r="G321" s="15"/>
      <c r="H321" s="15"/>
      <c r="I321" s="26">
        <f t="shared" si="46"/>
        <v>135</v>
      </c>
      <c r="J321" s="15">
        <v>0</v>
      </c>
      <c r="K321" s="15">
        <v>0</v>
      </c>
      <c r="L321" s="15">
        <v>135</v>
      </c>
      <c r="M321" s="15">
        <v>0</v>
      </c>
      <c r="N321" s="15">
        <v>0</v>
      </c>
      <c r="O321" s="15">
        <v>0</v>
      </c>
      <c r="P321" s="15">
        <v>0</v>
      </c>
    </row>
    <row r="322" spans="1:16" s="16" customFormat="1" ht="15">
      <c r="A322" s="61"/>
      <c r="B322" s="65"/>
      <c r="C322" s="39" t="s">
        <v>51</v>
      </c>
      <c r="D322" s="42">
        <f t="shared" si="44"/>
        <v>135</v>
      </c>
      <c r="E322" s="14"/>
      <c r="F322" s="14"/>
      <c r="G322" s="15"/>
      <c r="H322" s="15"/>
      <c r="I322" s="26">
        <f t="shared" si="46"/>
        <v>135</v>
      </c>
      <c r="J322" s="15">
        <v>0</v>
      </c>
      <c r="K322" s="15">
        <v>0</v>
      </c>
      <c r="L322" s="15">
        <v>135</v>
      </c>
      <c r="M322" s="15">
        <v>0</v>
      </c>
      <c r="N322" s="15">
        <v>0</v>
      </c>
      <c r="O322" s="15">
        <v>0</v>
      </c>
      <c r="P322" s="15">
        <v>0</v>
      </c>
    </row>
    <row r="323" spans="1:16" s="16" customFormat="1" ht="18.75" customHeight="1">
      <c r="A323" s="66" t="s">
        <v>11</v>
      </c>
      <c r="B323" s="59" t="s">
        <v>45</v>
      </c>
      <c r="C323" s="39" t="s">
        <v>99</v>
      </c>
      <c r="D323" s="42">
        <f t="shared" si="44"/>
        <v>0</v>
      </c>
      <c r="E323" s="14"/>
      <c r="F323" s="14"/>
      <c r="G323" s="15"/>
      <c r="H323" s="15"/>
      <c r="I323" s="26">
        <f t="shared" si="46"/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</row>
    <row r="324" spans="1:16" s="16" customFormat="1" ht="15">
      <c r="A324" s="66"/>
      <c r="B324" s="59"/>
      <c r="C324" s="39" t="s">
        <v>51</v>
      </c>
      <c r="D324" s="42">
        <f t="shared" si="44"/>
        <v>0</v>
      </c>
      <c r="E324" s="14"/>
      <c r="F324" s="14"/>
      <c r="G324" s="15"/>
      <c r="H324" s="15"/>
      <c r="I324" s="26">
        <f t="shared" si="46"/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</row>
    <row r="325" spans="1:9" s="16" customFormat="1" ht="15">
      <c r="A325" s="29"/>
      <c r="B325" s="30"/>
      <c r="C325" s="30"/>
      <c r="D325" s="42">
        <f aca="true" t="shared" si="53" ref="D325:D347">H325+I325+N325+O325+P325</f>
        <v>0</v>
      </c>
      <c r="E325" s="31"/>
      <c r="F325" s="31"/>
      <c r="G325" s="32"/>
      <c r="H325" s="32"/>
      <c r="I325" s="26">
        <f t="shared" si="46"/>
        <v>0</v>
      </c>
    </row>
    <row r="326" spans="1:16" s="16" customFormat="1" ht="15">
      <c r="A326" s="77" t="s">
        <v>137</v>
      </c>
      <c r="B326" s="75" t="s">
        <v>118</v>
      </c>
      <c r="C326" s="39" t="s">
        <v>99</v>
      </c>
      <c r="D326" s="42">
        <f t="shared" si="53"/>
        <v>11350</v>
      </c>
      <c r="E326" s="14"/>
      <c r="F326" s="14"/>
      <c r="G326" s="15"/>
      <c r="H326" s="15"/>
      <c r="I326" s="26">
        <f t="shared" si="46"/>
        <v>400</v>
      </c>
      <c r="J326" s="26">
        <f aca="true" t="shared" si="54" ref="J326:P326">J328+J330+J336</f>
        <v>0</v>
      </c>
      <c r="K326" s="26">
        <f t="shared" si="54"/>
        <v>0</v>
      </c>
      <c r="L326" s="26">
        <f t="shared" si="54"/>
        <v>0</v>
      </c>
      <c r="M326" s="26">
        <f t="shared" si="54"/>
        <v>400</v>
      </c>
      <c r="N326" s="26">
        <f t="shared" si="54"/>
        <v>10150</v>
      </c>
      <c r="O326" s="26">
        <f t="shared" si="54"/>
        <v>400</v>
      </c>
      <c r="P326" s="26">
        <f t="shared" si="54"/>
        <v>400</v>
      </c>
    </row>
    <row r="327" spans="1:16" s="16" customFormat="1" ht="15">
      <c r="A327" s="78"/>
      <c r="B327" s="76"/>
      <c r="C327" s="39" t="s">
        <v>51</v>
      </c>
      <c r="D327" s="42">
        <f t="shared" si="53"/>
        <v>6350</v>
      </c>
      <c r="E327" s="14"/>
      <c r="F327" s="14"/>
      <c r="G327" s="15"/>
      <c r="H327" s="15"/>
      <c r="I327" s="26">
        <f t="shared" si="46"/>
        <v>400</v>
      </c>
      <c r="J327" s="26">
        <f aca="true" t="shared" si="55" ref="J327:P327">J329+J331+J337</f>
        <v>0</v>
      </c>
      <c r="K327" s="26">
        <f t="shared" si="55"/>
        <v>0</v>
      </c>
      <c r="L327" s="26">
        <f t="shared" si="55"/>
        <v>0</v>
      </c>
      <c r="M327" s="26">
        <f t="shared" si="55"/>
        <v>400</v>
      </c>
      <c r="N327" s="26">
        <f t="shared" si="55"/>
        <v>5150</v>
      </c>
      <c r="O327" s="26">
        <f t="shared" si="55"/>
        <v>400</v>
      </c>
      <c r="P327" s="26">
        <f t="shared" si="55"/>
        <v>400</v>
      </c>
    </row>
    <row r="328" spans="1:16" s="16" customFormat="1" ht="15">
      <c r="A328" s="77" t="s">
        <v>17</v>
      </c>
      <c r="B328" s="75" t="s">
        <v>38</v>
      </c>
      <c r="C328" s="39" t="s">
        <v>99</v>
      </c>
      <c r="D328" s="42">
        <f t="shared" si="53"/>
        <v>0</v>
      </c>
      <c r="E328" s="14"/>
      <c r="F328" s="14"/>
      <c r="G328" s="15"/>
      <c r="H328" s="15"/>
      <c r="I328" s="26">
        <f aca="true" t="shared" si="56" ref="I328:I347">SUM(J328:M328)</f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</row>
    <row r="329" spans="1:16" s="16" customFormat="1" ht="15">
      <c r="A329" s="78"/>
      <c r="B329" s="76"/>
      <c r="C329" s="39" t="s">
        <v>51</v>
      </c>
      <c r="D329" s="42">
        <f t="shared" si="53"/>
        <v>0</v>
      </c>
      <c r="E329" s="14"/>
      <c r="F329" s="14"/>
      <c r="G329" s="15"/>
      <c r="H329" s="15"/>
      <c r="I329" s="26">
        <f t="shared" si="56"/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</row>
    <row r="330" spans="1:16" s="16" customFormat="1" ht="15">
      <c r="A330" s="77" t="s">
        <v>18</v>
      </c>
      <c r="B330" s="75" t="s">
        <v>39</v>
      </c>
      <c r="C330" s="39" t="s">
        <v>99</v>
      </c>
      <c r="D330" s="42">
        <f t="shared" si="53"/>
        <v>5000</v>
      </c>
      <c r="E330" s="14"/>
      <c r="F330" s="14"/>
      <c r="G330" s="15"/>
      <c r="H330" s="15"/>
      <c r="I330" s="26">
        <f t="shared" si="56"/>
        <v>0</v>
      </c>
      <c r="J330" s="26">
        <f aca="true" t="shared" si="57" ref="J330:P331">J332+J334</f>
        <v>0</v>
      </c>
      <c r="K330" s="26">
        <f t="shared" si="57"/>
        <v>0</v>
      </c>
      <c r="L330" s="26">
        <f t="shared" si="57"/>
        <v>0</v>
      </c>
      <c r="M330" s="26">
        <f t="shared" si="57"/>
        <v>0</v>
      </c>
      <c r="N330" s="26">
        <f t="shared" si="57"/>
        <v>5000</v>
      </c>
      <c r="O330" s="26">
        <f t="shared" si="57"/>
        <v>0</v>
      </c>
      <c r="P330" s="26">
        <f t="shared" si="57"/>
        <v>0</v>
      </c>
    </row>
    <row r="331" spans="1:16" s="16" customFormat="1" ht="15">
      <c r="A331" s="78"/>
      <c r="B331" s="76"/>
      <c r="C331" s="39" t="s">
        <v>51</v>
      </c>
      <c r="D331" s="42">
        <f t="shared" si="53"/>
        <v>0</v>
      </c>
      <c r="E331" s="14"/>
      <c r="F331" s="14"/>
      <c r="G331" s="15"/>
      <c r="H331" s="15"/>
      <c r="I331" s="26">
        <f t="shared" si="56"/>
        <v>0</v>
      </c>
      <c r="J331" s="26">
        <f t="shared" si="57"/>
        <v>0</v>
      </c>
      <c r="K331" s="26">
        <f t="shared" si="57"/>
        <v>0</v>
      </c>
      <c r="L331" s="26">
        <f t="shared" si="57"/>
        <v>0</v>
      </c>
      <c r="M331" s="26">
        <f t="shared" si="57"/>
        <v>0</v>
      </c>
      <c r="N331" s="26">
        <f t="shared" si="57"/>
        <v>0</v>
      </c>
      <c r="O331" s="26">
        <f t="shared" si="57"/>
        <v>0</v>
      </c>
      <c r="P331" s="26">
        <f t="shared" si="57"/>
        <v>0</v>
      </c>
    </row>
    <row r="332" spans="1:16" s="16" customFormat="1" ht="15">
      <c r="A332" s="60">
        <v>1</v>
      </c>
      <c r="B332" s="62" t="s">
        <v>149</v>
      </c>
      <c r="C332" s="39" t="s">
        <v>99</v>
      </c>
      <c r="D332" s="42">
        <f t="shared" si="53"/>
        <v>4000</v>
      </c>
      <c r="E332" s="14"/>
      <c r="F332" s="14"/>
      <c r="G332" s="15"/>
      <c r="H332" s="15"/>
      <c r="I332" s="26">
        <f t="shared" si="56"/>
        <v>0</v>
      </c>
      <c r="J332" s="15">
        <v>0</v>
      </c>
      <c r="K332" s="15">
        <v>0</v>
      </c>
      <c r="L332" s="15">
        <v>0</v>
      </c>
      <c r="M332" s="15">
        <v>0</v>
      </c>
      <c r="N332" s="14">
        <v>4000</v>
      </c>
      <c r="O332" s="14">
        <v>0</v>
      </c>
      <c r="P332" s="14">
        <v>0</v>
      </c>
    </row>
    <row r="333" spans="1:16" s="16" customFormat="1" ht="15">
      <c r="A333" s="61"/>
      <c r="B333" s="63"/>
      <c r="C333" s="39" t="s">
        <v>51</v>
      </c>
      <c r="D333" s="42">
        <f t="shared" si="53"/>
        <v>0</v>
      </c>
      <c r="E333" s="14"/>
      <c r="F333" s="14"/>
      <c r="G333" s="15"/>
      <c r="H333" s="15"/>
      <c r="I333" s="26">
        <f t="shared" si="56"/>
        <v>0</v>
      </c>
      <c r="J333" s="15">
        <v>0</v>
      </c>
      <c r="K333" s="15">
        <v>0</v>
      </c>
      <c r="L333" s="15">
        <v>0</v>
      </c>
      <c r="M333" s="15">
        <v>0</v>
      </c>
      <c r="N333" s="14">
        <v>0</v>
      </c>
      <c r="O333" s="14">
        <v>0</v>
      </c>
      <c r="P333" s="14">
        <v>0</v>
      </c>
    </row>
    <row r="334" spans="1:16" s="16" customFormat="1" ht="15">
      <c r="A334" s="60">
        <v>2</v>
      </c>
      <c r="B334" s="62" t="s">
        <v>150</v>
      </c>
      <c r="C334" s="39" t="s">
        <v>99</v>
      </c>
      <c r="D334" s="42">
        <f t="shared" si="53"/>
        <v>1000</v>
      </c>
      <c r="E334" s="14"/>
      <c r="F334" s="14"/>
      <c r="G334" s="15"/>
      <c r="H334" s="15"/>
      <c r="I334" s="26">
        <f t="shared" si="56"/>
        <v>0</v>
      </c>
      <c r="J334" s="15">
        <v>0</v>
      </c>
      <c r="K334" s="15">
        <v>0</v>
      </c>
      <c r="L334" s="15">
        <v>0</v>
      </c>
      <c r="M334" s="15">
        <v>0</v>
      </c>
      <c r="N334" s="14">
        <v>1000</v>
      </c>
      <c r="O334" s="14">
        <v>0</v>
      </c>
      <c r="P334" s="14">
        <v>0</v>
      </c>
    </row>
    <row r="335" spans="1:16" s="16" customFormat="1" ht="15">
      <c r="A335" s="61"/>
      <c r="B335" s="63"/>
      <c r="C335" s="39" t="s">
        <v>51</v>
      </c>
      <c r="D335" s="42">
        <f t="shared" si="53"/>
        <v>0</v>
      </c>
      <c r="E335" s="14"/>
      <c r="F335" s="14"/>
      <c r="G335" s="15"/>
      <c r="H335" s="15"/>
      <c r="I335" s="26">
        <f t="shared" si="56"/>
        <v>0</v>
      </c>
      <c r="J335" s="15">
        <v>0</v>
      </c>
      <c r="K335" s="15">
        <v>0</v>
      </c>
      <c r="L335" s="15">
        <v>0</v>
      </c>
      <c r="M335" s="15">
        <v>0</v>
      </c>
      <c r="N335" s="14">
        <v>0</v>
      </c>
      <c r="O335" s="14">
        <v>0</v>
      </c>
      <c r="P335" s="14">
        <v>0</v>
      </c>
    </row>
    <row r="336" spans="1:16" s="16" customFormat="1" ht="15">
      <c r="A336" s="77" t="s">
        <v>19</v>
      </c>
      <c r="B336" s="75" t="s">
        <v>40</v>
      </c>
      <c r="C336" s="39" t="s">
        <v>99</v>
      </c>
      <c r="D336" s="42">
        <f t="shared" si="53"/>
        <v>6350</v>
      </c>
      <c r="E336" s="14"/>
      <c r="F336" s="14"/>
      <c r="G336" s="15"/>
      <c r="H336" s="15"/>
      <c r="I336" s="26">
        <f t="shared" si="56"/>
        <v>400</v>
      </c>
      <c r="J336" s="26">
        <f>J338+J340+J344+J346+J352</f>
        <v>0</v>
      </c>
      <c r="K336" s="26">
        <f aca="true" t="shared" si="58" ref="K336:P336">K338+K340+K344+K346+K352</f>
        <v>0</v>
      </c>
      <c r="L336" s="26">
        <f t="shared" si="58"/>
        <v>0</v>
      </c>
      <c r="M336" s="26">
        <f t="shared" si="58"/>
        <v>400</v>
      </c>
      <c r="N336" s="26">
        <f t="shared" si="58"/>
        <v>5150</v>
      </c>
      <c r="O336" s="26">
        <f t="shared" si="58"/>
        <v>400</v>
      </c>
      <c r="P336" s="26">
        <f t="shared" si="58"/>
        <v>400</v>
      </c>
    </row>
    <row r="337" spans="1:16" s="16" customFormat="1" ht="15">
      <c r="A337" s="78"/>
      <c r="B337" s="76"/>
      <c r="C337" s="39" t="s">
        <v>51</v>
      </c>
      <c r="D337" s="42">
        <f t="shared" si="53"/>
        <v>6350</v>
      </c>
      <c r="E337" s="14"/>
      <c r="F337" s="14"/>
      <c r="G337" s="15"/>
      <c r="H337" s="15"/>
      <c r="I337" s="26">
        <f t="shared" si="56"/>
        <v>400</v>
      </c>
      <c r="J337" s="26">
        <f>J339+J341+J345+J347+J353</f>
        <v>0</v>
      </c>
      <c r="K337" s="26">
        <f aca="true" t="shared" si="59" ref="K337:P337">K339+K341+K345+K347+K353</f>
        <v>0</v>
      </c>
      <c r="L337" s="26">
        <f t="shared" si="59"/>
        <v>0</v>
      </c>
      <c r="M337" s="26">
        <f t="shared" si="59"/>
        <v>400</v>
      </c>
      <c r="N337" s="26">
        <f t="shared" si="59"/>
        <v>5150</v>
      </c>
      <c r="O337" s="26">
        <f t="shared" si="59"/>
        <v>400</v>
      </c>
      <c r="P337" s="26">
        <f t="shared" si="59"/>
        <v>400</v>
      </c>
    </row>
    <row r="338" spans="1:16" s="16" customFormat="1" ht="15">
      <c r="A338" s="60" t="s">
        <v>13</v>
      </c>
      <c r="B338" s="62" t="s">
        <v>41</v>
      </c>
      <c r="C338" s="39" t="s">
        <v>99</v>
      </c>
      <c r="D338" s="42">
        <f t="shared" si="53"/>
        <v>0</v>
      </c>
      <c r="E338" s="14"/>
      <c r="F338" s="14"/>
      <c r="G338" s="15"/>
      <c r="H338" s="15"/>
      <c r="I338" s="26">
        <f t="shared" si="56"/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</row>
    <row r="339" spans="1:16" s="16" customFormat="1" ht="15">
      <c r="A339" s="61"/>
      <c r="B339" s="63"/>
      <c r="C339" s="39" t="s">
        <v>51</v>
      </c>
      <c r="D339" s="42">
        <f t="shared" si="53"/>
        <v>0</v>
      </c>
      <c r="E339" s="14"/>
      <c r="F339" s="14"/>
      <c r="G339" s="15"/>
      <c r="H339" s="15"/>
      <c r="I339" s="26">
        <f t="shared" si="56"/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</row>
    <row r="340" spans="1:16" s="16" customFormat="1" ht="15">
      <c r="A340" s="60" t="s">
        <v>5</v>
      </c>
      <c r="B340" s="62" t="s">
        <v>42</v>
      </c>
      <c r="C340" s="39" t="s">
        <v>99</v>
      </c>
      <c r="D340" s="42">
        <f t="shared" si="53"/>
        <v>600</v>
      </c>
      <c r="E340" s="14"/>
      <c r="F340" s="14"/>
      <c r="G340" s="15"/>
      <c r="H340" s="15"/>
      <c r="I340" s="26">
        <f t="shared" si="56"/>
        <v>150</v>
      </c>
      <c r="J340" s="26">
        <f aca="true" t="shared" si="60" ref="J340:P341">J342</f>
        <v>0</v>
      </c>
      <c r="K340" s="26">
        <f t="shared" si="60"/>
        <v>0</v>
      </c>
      <c r="L340" s="26">
        <f t="shared" si="60"/>
        <v>0</v>
      </c>
      <c r="M340" s="26">
        <f t="shared" si="60"/>
        <v>150</v>
      </c>
      <c r="N340" s="26">
        <f t="shared" si="60"/>
        <v>150</v>
      </c>
      <c r="O340" s="26">
        <f t="shared" si="60"/>
        <v>150</v>
      </c>
      <c r="P340" s="26">
        <f t="shared" si="60"/>
        <v>150</v>
      </c>
    </row>
    <row r="341" spans="1:16" s="16" customFormat="1" ht="15" customHeight="1">
      <c r="A341" s="61"/>
      <c r="B341" s="63"/>
      <c r="C341" s="39" t="s">
        <v>51</v>
      </c>
      <c r="D341" s="42">
        <f t="shared" si="53"/>
        <v>600</v>
      </c>
      <c r="E341" s="14"/>
      <c r="F341" s="14"/>
      <c r="G341" s="15"/>
      <c r="H341" s="15"/>
      <c r="I341" s="26">
        <f t="shared" si="56"/>
        <v>150</v>
      </c>
      <c r="J341" s="26">
        <f t="shared" si="60"/>
        <v>0</v>
      </c>
      <c r="K341" s="26">
        <f t="shared" si="60"/>
        <v>0</v>
      </c>
      <c r="L341" s="26">
        <f t="shared" si="60"/>
        <v>0</v>
      </c>
      <c r="M341" s="26">
        <f t="shared" si="60"/>
        <v>150</v>
      </c>
      <c r="N341" s="26">
        <f t="shared" si="60"/>
        <v>150</v>
      </c>
      <c r="O341" s="26">
        <f t="shared" si="60"/>
        <v>150</v>
      </c>
      <c r="P341" s="26">
        <f t="shared" si="60"/>
        <v>150</v>
      </c>
    </row>
    <row r="342" spans="1:16" s="16" customFormat="1" ht="15" customHeight="1">
      <c r="A342" s="60">
        <v>1</v>
      </c>
      <c r="B342" s="62" t="s">
        <v>151</v>
      </c>
      <c r="C342" s="39" t="s">
        <v>99</v>
      </c>
      <c r="D342" s="42">
        <f t="shared" si="53"/>
        <v>600</v>
      </c>
      <c r="E342" s="58"/>
      <c r="F342" s="14"/>
      <c r="G342" s="57"/>
      <c r="H342" s="55"/>
      <c r="I342" s="26">
        <f t="shared" si="56"/>
        <v>150</v>
      </c>
      <c r="J342" s="14">
        <v>0</v>
      </c>
      <c r="K342" s="14">
        <v>0</v>
      </c>
      <c r="L342" s="15">
        <v>0</v>
      </c>
      <c r="M342" s="14">
        <v>150</v>
      </c>
      <c r="N342" s="14">
        <v>150</v>
      </c>
      <c r="O342" s="14">
        <v>150</v>
      </c>
      <c r="P342" s="14">
        <v>150</v>
      </c>
    </row>
    <row r="343" spans="1:16" s="16" customFormat="1" ht="15" customHeight="1">
      <c r="A343" s="61"/>
      <c r="B343" s="63"/>
      <c r="C343" s="39" t="s">
        <v>51</v>
      </c>
      <c r="D343" s="42">
        <f t="shared" si="53"/>
        <v>600</v>
      </c>
      <c r="E343" s="58"/>
      <c r="F343" s="14"/>
      <c r="G343" s="57"/>
      <c r="H343" s="55"/>
      <c r="I343" s="26">
        <f t="shared" si="56"/>
        <v>150</v>
      </c>
      <c r="J343" s="14">
        <v>0</v>
      </c>
      <c r="K343" s="14">
        <v>0</v>
      </c>
      <c r="L343" s="15">
        <v>0</v>
      </c>
      <c r="M343" s="14">
        <v>150</v>
      </c>
      <c r="N343" s="14">
        <v>150</v>
      </c>
      <c r="O343" s="14">
        <v>150</v>
      </c>
      <c r="P343" s="14">
        <v>150</v>
      </c>
    </row>
    <row r="344" spans="1:16" s="16" customFormat="1" ht="21" customHeight="1">
      <c r="A344" s="77" t="s">
        <v>7</v>
      </c>
      <c r="B344" s="86" t="s">
        <v>43</v>
      </c>
      <c r="C344" s="39" t="s">
        <v>99</v>
      </c>
      <c r="D344" s="42">
        <f t="shared" si="53"/>
        <v>0</v>
      </c>
      <c r="E344" s="14"/>
      <c r="F344" s="14"/>
      <c r="G344" s="15"/>
      <c r="H344" s="15"/>
      <c r="I344" s="26">
        <f t="shared" si="56"/>
        <v>0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</row>
    <row r="345" spans="1:16" s="16" customFormat="1" ht="16.5" customHeight="1">
      <c r="A345" s="78"/>
      <c r="B345" s="84"/>
      <c r="C345" s="39" t="s">
        <v>51</v>
      </c>
      <c r="D345" s="42">
        <f t="shared" si="53"/>
        <v>0</v>
      </c>
      <c r="E345" s="14"/>
      <c r="F345" s="14"/>
      <c r="G345" s="15"/>
      <c r="H345" s="15"/>
      <c r="I345" s="26">
        <f t="shared" si="56"/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</row>
    <row r="346" spans="1:16" s="16" customFormat="1" ht="23.25" customHeight="1">
      <c r="A346" s="73" t="s">
        <v>9</v>
      </c>
      <c r="B346" s="69" t="s">
        <v>44</v>
      </c>
      <c r="C346" s="39" t="s">
        <v>99</v>
      </c>
      <c r="D346" s="42">
        <f t="shared" si="53"/>
        <v>5750</v>
      </c>
      <c r="E346" s="14"/>
      <c r="F346" s="14"/>
      <c r="G346" s="15"/>
      <c r="H346" s="15"/>
      <c r="I346" s="26">
        <f t="shared" si="56"/>
        <v>250</v>
      </c>
      <c r="J346" s="26">
        <f>J348+J350</f>
        <v>0</v>
      </c>
      <c r="K346" s="26">
        <f aca="true" t="shared" si="61" ref="K346:P346">K348+K350</f>
        <v>0</v>
      </c>
      <c r="L346" s="26">
        <f t="shared" si="61"/>
        <v>0</v>
      </c>
      <c r="M346" s="26">
        <f t="shared" si="61"/>
        <v>250</v>
      </c>
      <c r="N346" s="26">
        <f t="shared" si="61"/>
        <v>5000</v>
      </c>
      <c r="O346" s="26">
        <f t="shared" si="61"/>
        <v>250</v>
      </c>
      <c r="P346" s="26">
        <f t="shared" si="61"/>
        <v>250</v>
      </c>
    </row>
    <row r="347" spans="1:16" s="16" customFormat="1" ht="24" customHeight="1">
      <c r="A347" s="74"/>
      <c r="B347" s="70"/>
      <c r="C347" s="39" t="s">
        <v>51</v>
      </c>
      <c r="D347" s="42">
        <f t="shared" si="53"/>
        <v>5750</v>
      </c>
      <c r="E347" s="14"/>
      <c r="F347" s="14"/>
      <c r="G347" s="15"/>
      <c r="H347" s="15"/>
      <c r="I347" s="26">
        <f t="shared" si="56"/>
        <v>250</v>
      </c>
      <c r="J347" s="26">
        <f>J349+J351</f>
        <v>0</v>
      </c>
      <c r="K347" s="26">
        <f aca="true" t="shared" si="62" ref="K347:P347">K349+K351</f>
        <v>0</v>
      </c>
      <c r="L347" s="26">
        <f t="shared" si="62"/>
        <v>0</v>
      </c>
      <c r="M347" s="26">
        <f t="shared" si="62"/>
        <v>250</v>
      </c>
      <c r="N347" s="26">
        <f t="shared" si="62"/>
        <v>5000</v>
      </c>
      <c r="O347" s="26">
        <f t="shared" si="62"/>
        <v>250</v>
      </c>
      <c r="P347" s="26">
        <f t="shared" si="62"/>
        <v>250</v>
      </c>
    </row>
    <row r="348" spans="1:16" s="16" customFormat="1" ht="15" customHeight="1">
      <c r="A348" s="71">
        <v>1</v>
      </c>
      <c r="B348" s="94" t="s">
        <v>152</v>
      </c>
      <c r="C348" s="39" t="s">
        <v>99</v>
      </c>
      <c r="D348" s="42">
        <f aca="true" t="shared" si="63" ref="D348:D353">H348+I348+N348+O348+P348</f>
        <v>1150</v>
      </c>
      <c r="E348" s="14"/>
      <c r="F348" s="14"/>
      <c r="G348" s="15"/>
      <c r="H348" s="15"/>
      <c r="I348" s="26">
        <f aca="true" t="shared" si="64" ref="I348:I353">SUM(J348:M348)</f>
        <v>50</v>
      </c>
      <c r="J348" s="15">
        <f aca="true" t="shared" si="65" ref="J348:L351">J356+J358+J360+J362+J364+J366+J368+J370+J372+J376+J378+J374+J380</f>
        <v>0</v>
      </c>
      <c r="K348" s="15">
        <f t="shared" si="65"/>
        <v>0</v>
      </c>
      <c r="L348" s="15">
        <f t="shared" si="65"/>
        <v>0</v>
      </c>
      <c r="M348" s="15">
        <v>50</v>
      </c>
      <c r="N348" s="15">
        <v>1000</v>
      </c>
      <c r="O348" s="15">
        <v>50</v>
      </c>
      <c r="P348" s="15">
        <v>50</v>
      </c>
    </row>
    <row r="349" spans="1:16" s="16" customFormat="1" ht="15" customHeight="1">
      <c r="A349" s="71"/>
      <c r="B349" s="94"/>
      <c r="C349" s="39" t="s">
        <v>51</v>
      </c>
      <c r="D349" s="42">
        <f t="shared" si="63"/>
        <v>1150</v>
      </c>
      <c r="E349" s="14"/>
      <c r="F349" s="14"/>
      <c r="G349" s="15"/>
      <c r="H349" s="15"/>
      <c r="I349" s="26">
        <f t="shared" si="64"/>
        <v>50</v>
      </c>
      <c r="J349" s="15">
        <f t="shared" si="65"/>
        <v>0</v>
      </c>
      <c r="K349" s="15">
        <f t="shared" si="65"/>
        <v>0</v>
      </c>
      <c r="L349" s="15">
        <f t="shared" si="65"/>
        <v>0</v>
      </c>
      <c r="M349" s="15">
        <v>50</v>
      </c>
      <c r="N349" s="15">
        <v>1000</v>
      </c>
      <c r="O349" s="15">
        <v>50</v>
      </c>
      <c r="P349" s="15">
        <v>50</v>
      </c>
    </row>
    <row r="350" spans="1:16" s="16" customFormat="1" ht="15" customHeight="1">
      <c r="A350" s="71">
        <v>2</v>
      </c>
      <c r="B350" s="94" t="s">
        <v>153</v>
      </c>
      <c r="C350" s="39" t="s">
        <v>99</v>
      </c>
      <c r="D350" s="56">
        <f t="shared" si="63"/>
        <v>4600</v>
      </c>
      <c r="E350" s="14"/>
      <c r="F350" s="14"/>
      <c r="G350" s="15"/>
      <c r="H350" s="15"/>
      <c r="I350" s="26">
        <f t="shared" si="64"/>
        <v>200</v>
      </c>
      <c r="J350" s="15">
        <f t="shared" si="65"/>
        <v>0</v>
      </c>
      <c r="K350" s="15">
        <f t="shared" si="65"/>
        <v>0</v>
      </c>
      <c r="L350" s="15">
        <f t="shared" si="65"/>
        <v>0</v>
      </c>
      <c r="M350" s="15">
        <v>200</v>
      </c>
      <c r="N350" s="15">
        <v>4000</v>
      </c>
      <c r="O350" s="15">
        <v>200</v>
      </c>
      <c r="P350" s="15">
        <v>200</v>
      </c>
    </row>
    <row r="351" spans="1:16" s="16" customFormat="1" ht="15" customHeight="1">
      <c r="A351" s="71"/>
      <c r="B351" s="94"/>
      <c r="C351" s="39" t="s">
        <v>51</v>
      </c>
      <c r="D351" s="56">
        <f t="shared" si="63"/>
        <v>4600</v>
      </c>
      <c r="E351" s="14"/>
      <c r="F351" s="14"/>
      <c r="G351" s="15"/>
      <c r="H351" s="15"/>
      <c r="I351" s="26">
        <f t="shared" si="64"/>
        <v>200</v>
      </c>
      <c r="J351" s="15">
        <f t="shared" si="65"/>
        <v>0</v>
      </c>
      <c r="K351" s="15">
        <f t="shared" si="65"/>
        <v>0</v>
      </c>
      <c r="L351" s="15">
        <f t="shared" si="65"/>
        <v>0</v>
      </c>
      <c r="M351" s="15">
        <v>200</v>
      </c>
      <c r="N351" s="15">
        <v>4000</v>
      </c>
      <c r="O351" s="15">
        <v>200</v>
      </c>
      <c r="P351" s="15">
        <v>200</v>
      </c>
    </row>
    <row r="352" spans="1:16" s="16" customFormat="1" ht="15" customHeight="1">
      <c r="A352" s="66" t="s">
        <v>11</v>
      </c>
      <c r="B352" s="59" t="s">
        <v>45</v>
      </c>
      <c r="C352" s="38" t="s">
        <v>99</v>
      </c>
      <c r="D352" s="42">
        <f t="shared" si="63"/>
        <v>0</v>
      </c>
      <c r="E352" s="14"/>
      <c r="F352" s="14"/>
      <c r="G352" s="15"/>
      <c r="H352" s="15"/>
      <c r="I352" s="26">
        <f t="shared" si="64"/>
        <v>0</v>
      </c>
      <c r="J352" s="26">
        <v>0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</row>
    <row r="353" spans="1:16" s="16" customFormat="1" ht="21" customHeight="1">
      <c r="A353" s="66"/>
      <c r="B353" s="59"/>
      <c r="C353" s="45" t="s">
        <v>51</v>
      </c>
      <c r="D353" s="42">
        <f t="shared" si="63"/>
        <v>0</v>
      </c>
      <c r="E353" s="14"/>
      <c r="F353" s="14"/>
      <c r="G353" s="15"/>
      <c r="H353" s="15"/>
      <c r="I353" s="26">
        <f t="shared" si="64"/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</row>
    <row r="354" spans="1:16" s="16" customFormat="1" ht="15" customHeight="1">
      <c r="A354" s="29"/>
      <c r="B354" s="48"/>
      <c r="C354" s="49"/>
      <c r="D354" s="46"/>
      <c r="E354" s="31"/>
      <c r="F354" s="31"/>
      <c r="G354" s="32"/>
      <c r="H354" s="32"/>
      <c r="I354" s="47"/>
      <c r="J354" s="47"/>
      <c r="K354" s="47"/>
      <c r="L354" s="47"/>
      <c r="M354" s="47"/>
      <c r="N354" s="47"/>
      <c r="O354" s="47"/>
      <c r="P354" s="47"/>
    </row>
    <row r="355" spans="1:9" s="16" customFormat="1" ht="15.75">
      <c r="A355" s="23"/>
      <c r="B355" s="16" t="s">
        <v>0</v>
      </c>
      <c r="E355" s="95" t="s">
        <v>166</v>
      </c>
      <c r="F355" s="95"/>
      <c r="G355" s="95"/>
      <c r="H355" s="95"/>
      <c r="I355" s="95"/>
    </row>
    <row r="356" spans="1:9" s="16" customFormat="1" ht="15.75">
      <c r="A356" s="23"/>
      <c r="B356" s="27" t="s">
        <v>47</v>
      </c>
      <c r="C356" s="27"/>
      <c r="D356" s="27"/>
      <c r="E356" s="93" t="s">
        <v>52</v>
      </c>
      <c r="F356" s="93"/>
      <c r="G356" s="93"/>
      <c r="H356" s="93"/>
      <c r="I356" s="93"/>
    </row>
  </sheetData>
  <sheetProtection/>
  <mergeCells count="343">
    <mergeCell ref="A32:A33"/>
    <mergeCell ref="B32:B33"/>
    <mergeCell ref="A334:A335"/>
    <mergeCell ref="B334:B335"/>
    <mergeCell ref="A269:A270"/>
    <mergeCell ref="B269:B270"/>
    <mergeCell ref="B328:B329"/>
    <mergeCell ref="A330:A331"/>
    <mergeCell ref="B330:B331"/>
    <mergeCell ref="A332:A333"/>
    <mergeCell ref="B332:B333"/>
    <mergeCell ref="B93:B94"/>
    <mergeCell ref="A259:A260"/>
    <mergeCell ref="B259:B260"/>
    <mergeCell ref="A340:A341"/>
    <mergeCell ref="B340:B341"/>
    <mergeCell ref="A326:A327"/>
    <mergeCell ref="B326:B327"/>
    <mergeCell ref="B263:B264"/>
    <mergeCell ref="A265:A266"/>
    <mergeCell ref="A344:A345"/>
    <mergeCell ref="B344:B345"/>
    <mergeCell ref="A342:A343"/>
    <mergeCell ref="B342:B343"/>
    <mergeCell ref="A350:A351"/>
    <mergeCell ref="B350:B351"/>
    <mergeCell ref="A348:A349"/>
    <mergeCell ref="B348:B349"/>
    <mergeCell ref="A336:A337"/>
    <mergeCell ref="B336:B337"/>
    <mergeCell ref="A338:A339"/>
    <mergeCell ref="B338:B339"/>
    <mergeCell ref="A91:A92"/>
    <mergeCell ref="B91:B92"/>
    <mergeCell ref="A277:A278"/>
    <mergeCell ref="A267:A268"/>
    <mergeCell ref="B267:B268"/>
    <mergeCell ref="A174:A175"/>
    <mergeCell ref="E356:I356"/>
    <mergeCell ref="E355:I355"/>
    <mergeCell ref="A346:A347"/>
    <mergeCell ref="B346:B347"/>
    <mergeCell ref="A352:A353"/>
    <mergeCell ref="A247:A248"/>
    <mergeCell ref="B247:B248"/>
    <mergeCell ref="A249:A250"/>
    <mergeCell ref="A271:A272"/>
    <mergeCell ref="B275:B276"/>
    <mergeCell ref="A1:B1"/>
    <mergeCell ref="A2:B2"/>
    <mergeCell ref="A170:A171"/>
    <mergeCell ref="B170:B171"/>
    <mergeCell ref="A172:A173"/>
    <mergeCell ref="A245:A246"/>
    <mergeCell ref="B245:B246"/>
    <mergeCell ref="B176:B177"/>
    <mergeCell ref="A178:A179"/>
    <mergeCell ref="A93:A94"/>
    <mergeCell ref="B174:B175"/>
    <mergeCell ref="A176:A177"/>
    <mergeCell ref="B172:B173"/>
    <mergeCell ref="A263:A264"/>
    <mergeCell ref="B273:B274"/>
    <mergeCell ref="A279:A280"/>
    <mergeCell ref="B265:B266"/>
    <mergeCell ref="B178:B179"/>
    <mergeCell ref="A180:A181"/>
    <mergeCell ref="B180:B181"/>
    <mergeCell ref="A328:A329"/>
    <mergeCell ref="A253:A254"/>
    <mergeCell ref="B253:B254"/>
    <mergeCell ref="A261:A262"/>
    <mergeCell ref="B261:B262"/>
    <mergeCell ref="A281:A282"/>
    <mergeCell ref="B281:B282"/>
    <mergeCell ref="A275:A276"/>
    <mergeCell ref="B293:B294"/>
    <mergeCell ref="A295:A296"/>
    <mergeCell ref="A289:A290"/>
    <mergeCell ref="B289:B290"/>
    <mergeCell ref="A287:A288"/>
    <mergeCell ref="B287:B288"/>
    <mergeCell ref="B271:B272"/>
    <mergeCell ref="A273:A274"/>
    <mergeCell ref="B277:B278"/>
    <mergeCell ref="B295:B296"/>
    <mergeCell ref="A283:A284"/>
    <mergeCell ref="B283:B284"/>
    <mergeCell ref="A285:A286"/>
    <mergeCell ref="B307:B308"/>
    <mergeCell ref="B279:B280"/>
    <mergeCell ref="A291:A292"/>
    <mergeCell ref="B291:B292"/>
    <mergeCell ref="A293:A294"/>
    <mergeCell ref="B285:B286"/>
    <mergeCell ref="A309:A310"/>
    <mergeCell ref="B309:B310"/>
    <mergeCell ref="B297:B298"/>
    <mergeCell ref="A299:A300"/>
    <mergeCell ref="B299:B300"/>
    <mergeCell ref="A301:A302"/>
    <mergeCell ref="B301:B302"/>
    <mergeCell ref="B319:B320"/>
    <mergeCell ref="A321:A322"/>
    <mergeCell ref="B321:B322"/>
    <mergeCell ref="A313:A314"/>
    <mergeCell ref="B313:B314"/>
    <mergeCell ref="A303:A304"/>
    <mergeCell ref="B303:B304"/>
    <mergeCell ref="A305:A306"/>
    <mergeCell ref="B305:B306"/>
    <mergeCell ref="A307:A308"/>
    <mergeCell ref="A182:A183"/>
    <mergeCell ref="B182:B183"/>
    <mergeCell ref="A184:A185"/>
    <mergeCell ref="B184:B185"/>
    <mergeCell ref="A186:A187"/>
    <mergeCell ref="B186:B187"/>
    <mergeCell ref="A188:A189"/>
    <mergeCell ref="B188:B189"/>
    <mergeCell ref="A89:A90"/>
    <mergeCell ref="B89:B90"/>
    <mergeCell ref="A147:A148"/>
    <mergeCell ref="B147:B148"/>
    <mergeCell ref="A149:A150"/>
    <mergeCell ref="A151:A152"/>
    <mergeCell ref="A106:A107"/>
    <mergeCell ref="B106:B107"/>
    <mergeCell ref="A108:A109"/>
    <mergeCell ref="B108:B109"/>
    <mergeCell ref="A190:A191"/>
    <mergeCell ref="B190:B191"/>
    <mergeCell ref="A110:A111"/>
    <mergeCell ref="A122:A123"/>
    <mergeCell ref="B122:B123"/>
    <mergeCell ref="A124:A125"/>
    <mergeCell ref="B124:B125"/>
    <mergeCell ref="B110:B111"/>
    <mergeCell ref="A192:A193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10:A211"/>
    <mergeCell ref="B210:B211"/>
    <mergeCell ref="A212:A213"/>
    <mergeCell ref="B212:B213"/>
    <mergeCell ref="A202:A203"/>
    <mergeCell ref="B202:B203"/>
    <mergeCell ref="A204:A205"/>
    <mergeCell ref="B204:B205"/>
    <mergeCell ref="A206:A207"/>
    <mergeCell ref="B206:B207"/>
    <mergeCell ref="A214:A215"/>
    <mergeCell ref="B214:B215"/>
    <mergeCell ref="A216:A217"/>
    <mergeCell ref="B216:B217"/>
    <mergeCell ref="A220:A221"/>
    <mergeCell ref="B220:B221"/>
    <mergeCell ref="B255:B256"/>
    <mergeCell ref="B311:B312"/>
    <mergeCell ref="A297:A298"/>
    <mergeCell ref="B249:B250"/>
    <mergeCell ref="A251:A252"/>
    <mergeCell ref="A230:A231"/>
    <mergeCell ref="B230:B231"/>
    <mergeCell ref="A232:A233"/>
    <mergeCell ref="A234:A235"/>
    <mergeCell ref="B234:B235"/>
    <mergeCell ref="A311:A312"/>
    <mergeCell ref="B236:B237"/>
    <mergeCell ref="A238:A239"/>
    <mergeCell ref="B238:B239"/>
    <mergeCell ref="A255:A256"/>
    <mergeCell ref="B116:B117"/>
    <mergeCell ref="B251:B252"/>
    <mergeCell ref="A240:A241"/>
    <mergeCell ref="B240:B241"/>
    <mergeCell ref="A242:A243"/>
    <mergeCell ref="B242:B243"/>
    <mergeCell ref="A236:A237"/>
    <mergeCell ref="B232:B233"/>
    <mergeCell ref="A224:A225"/>
    <mergeCell ref="B224:B225"/>
    <mergeCell ref="A226:A227"/>
    <mergeCell ref="B226:B227"/>
    <mergeCell ref="A228:A229"/>
    <mergeCell ref="B228:B229"/>
    <mergeCell ref="A112:A113"/>
    <mergeCell ref="B112:B113"/>
    <mergeCell ref="A114:A115"/>
    <mergeCell ref="B114:B115"/>
    <mergeCell ref="A116:A117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7:A58"/>
    <mergeCell ref="B57:B58"/>
    <mergeCell ref="B53:B54"/>
    <mergeCell ref="B55:B56"/>
    <mergeCell ref="A59:A60"/>
    <mergeCell ref="B59:B60"/>
    <mergeCell ref="A61:A62"/>
    <mergeCell ref="B61:B62"/>
    <mergeCell ref="A63:A64"/>
    <mergeCell ref="B63:B64"/>
    <mergeCell ref="B75:B76"/>
    <mergeCell ref="A83:A84"/>
    <mergeCell ref="B83:B84"/>
    <mergeCell ref="A81:A82"/>
    <mergeCell ref="A69:A70"/>
    <mergeCell ref="B69:B70"/>
    <mergeCell ref="B81:B82"/>
    <mergeCell ref="A97:A98"/>
    <mergeCell ref="B97:B98"/>
    <mergeCell ref="B85:B86"/>
    <mergeCell ref="A87:A88"/>
    <mergeCell ref="B87:B88"/>
    <mergeCell ref="A71:A72"/>
    <mergeCell ref="B71:B72"/>
    <mergeCell ref="A73:A74"/>
    <mergeCell ref="B73:B74"/>
    <mergeCell ref="A75:A76"/>
    <mergeCell ref="A22:A23"/>
    <mergeCell ref="A24:A25"/>
    <mergeCell ref="A26:A27"/>
    <mergeCell ref="A28:A29"/>
    <mergeCell ref="A30:A31"/>
    <mergeCell ref="B103:B104"/>
    <mergeCell ref="A77:A78"/>
    <mergeCell ref="B77:B78"/>
    <mergeCell ref="A95:A96"/>
    <mergeCell ref="B95:B96"/>
    <mergeCell ref="A15:A16"/>
    <mergeCell ref="B15:B16"/>
    <mergeCell ref="A36:A37"/>
    <mergeCell ref="B36:B37"/>
    <mergeCell ref="B20:B21"/>
    <mergeCell ref="B22:B23"/>
    <mergeCell ref="B24:B25"/>
    <mergeCell ref="B26:B27"/>
    <mergeCell ref="A34:A35"/>
    <mergeCell ref="B28:B29"/>
    <mergeCell ref="A9:A10"/>
    <mergeCell ref="B9:B10"/>
    <mergeCell ref="A11:A12"/>
    <mergeCell ref="B11:B12"/>
    <mergeCell ref="A13:A14"/>
    <mergeCell ref="B13:B14"/>
    <mergeCell ref="A85:A86"/>
    <mergeCell ref="A17:A18"/>
    <mergeCell ref="B17:B18"/>
    <mergeCell ref="A40:A41"/>
    <mergeCell ref="B40:B41"/>
    <mergeCell ref="A38:A39"/>
    <mergeCell ref="B38:B39"/>
    <mergeCell ref="B34:B35"/>
    <mergeCell ref="B30:B31"/>
    <mergeCell ref="A20:A21"/>
    <mergeCell ref="A144:A145"/>
    <mergeCell ref="B144:B145"/>
    <mergeCell ref="B99:B100"/>
    <mergeCell ref="A101:A102"/>
    <mergeCell ref="B101:B102"/>
    <mergeCell ref="A103:A104"/>
    <mergeCell ref="A118:A119"/>
    <mergeCell ref="B118:B119"/>
    <mergeCell ref="A120:A121"/>
    <mergeCell ref="B120:B121"/>
    <mergeCell ref="B128:B129"/>
    <mergeCell ref="A130:A131"/>
    <mergeCell ref="B130:B131"/>
    <mergeCell ref="A142:A143"/>
    <mergeCell ref="B142:B143"/>
    <mergeCell ref="A138:A139"/>
    <mergeCell ref="B138:B139"/>
    <mergeCell ref="A140:A141"/>
    <mergeCell ref="B140:B141"/>
    <mergeCell ref="A3:P3"/>
    <mergeCell ref="A132:A133"/>
    <mergeCell ref="B132:B133"/>
    <mergeCell ref="A134:A135"/>
    <mergeCell ref="B134:B135"/>
    <mergeCell ref="A79:A80"/>
    <mergeCell ref="B79:B80"/>
    <mergeCell ref="A99:A100"/>
    <mergeCell ref="A53:A54"/>
    <mergeCell ref="A55:A56"/>
    <mergeCell ref="A65:A66"/>
    <mergeCell ref="B65:B66"/>
    <mergeCell ref="A67:A68"/>
    <mergeCell ref="B67:B68"/>
    <mergeCell ref="B149:B150"/>
    <mergeCell ref="A136:A137"/>
    <mergeCell ref="B136:B137"/>
    <mergeCell ref="A126:A127"/>
    <mergeCell ref="B126:B127"/>
    <mergeCell ref="A128:A129"/>
    <mergeCell ref="B151:B152"/>
    <mergeCell ref="A153:A154"/>
    <mergeCell ref="A155:A156"/>
    <mergeCell ref="A157:A158"/>
    <mergeCell ref="B153:B154"/>
    <mergeCell ref="B155:B156"/>
    <mergeCell ref="B157:B158"/>
    <mergeCell ref="A159:A160"/>
    <mergeCell ref="A161:A162"/>
    <mergeCell ref="B159:B160"/>
    <mergeCell ref="B161:B162"/>
    <mergeCell ref="A163:A164"/>
    <mergeCell ref="A165:A166"/>
    <mergeCell ref="A167:A168"/>
    <mergeCell ref="B163:B164"/>
    <mergeCell ref="B165:B166"/>
    <mergeCell ref="B167:B168"/>
    <mergeCell ref="A222:A223"/>
    <mergeCell ref="B222:B223"/>
    <mergeCell ref="A218:A219"/>
    <mergeCell ref="B218:B219"/>
    <mergeCell ref="A208:A209"/>
    <mergeCell ref="B208:B209"/>
    <mergeCell ref="B352:B353"/>
    <mergeCell ref="A257:A258"/>
    <mergeCell ref="B257:B258"/>
    <mergeCell ref="A315:A316"/>
    <mergeCell ref="B315:B316"/>
    <mergeCell ref="A323:A324"/>
    <mergeCell ref="B323:B324"/>
    <mergeCell ref="A317:A318"/>
    <mergeCell ref="B317:B318"/>
    <mergeCell ref="A319:A320"/>
  </mergeCells>
  <printOptions/>
  <pageMargins left="0.2755905511811024" right="0.2755905511811024" top="0.7480314960629921" bottom="0.6299212598425197" header="0.15748031496062992" footer="0.15748031496062992"/>
  <pageSetup horizontalDpi="600" verticalDpi="600" orientation="landscape" scale="8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danielac</dc:creator>
  <cp:keywords/>
  <dc:description/>
  <cp:lastModifiedBy>Cruciu Bogdan</cp:lastModifiedBy>
  <cp:lastPrinted>2022-10-25T07:27:33Z</cp:lastPrinted>
  <dcterms:created xsi:type="dcterms:W3CDTF">2005-08-23T05:15:43Z</dcterms:created>
  <dcterms:modified xsi:type="dcterms:W3CDTF">2022-10-25T07:45:58Z</dcterms:modified>
  <cp:category/>
  <cp:version/>
  <cp:contentType/>
  <cp:contentStatus/>
</cp:coreProperties>
</file>